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90" yWindow="2430" windowWidth="18330" windowHeight="93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1" i="1"/>
  <c r="I7" l="1"/>
  <c r="J7"/>
  <c r="E14" l="1"/>
  <c r="E15"/>
  <c r="M7" l="1"/>
  <c r="L7"/>
  <c r="O7"/>
  <c r="K14"/>
  <c r="K11"/>
  <c r="N10"/>
  <c r="K10"/>
  <c r="H11"/>
  <c r="H10"/>
  <c r="F14"/>
  <c r="F10"/>
  <c r="E10"/>
  <c r="C10" s="1"/>
  <c r="F7" l="1"/>
  <c r="E7"/>
  <c r="N15" l="1"/>
  <c r="K15"/>
  <c r="K7" s="1"/>
  <c r="C15"/>
  <c r="B15"/>
  <c r="N14"/>
  <c r="C14"/>
  <c r="C7" s="1"/>
  <c r="B14"/>
  <c r="N11"/>
  <c r="C11"/>
  <c r="B11"/>
  <c r="B10"/>
  <c r="H7"/>
  <c r="G7"/>
  <c r="D7"/>
  <c r="B7" l="1"/>
  <c r="N7"/>
</calcChain>
</file>

<file path=xl/sharedStrings.xml><?xml version="1.0" encoding="utf-8"?>
<sst xmlns="http://schemas.openxmlformats.org/spreadsheetml/2006/main" count="32" uniqueCount="27">
  <si>
    <t xml:space="preserve">Анализ выдачи ТУ </t>
  </si>
  <si>
    <t>Таблица 3.</t>
  </si>
  <si>
    <t xml:space="preserve">По заявке всего ТУ
</t>
  </si>
  <si>
    <t>новые потребители</t>
  </si>
  <si>
    <t>По факту присоединения</t>
  </si>
  <si>
    <t>Кол-во выданных ТУ, ед.</t>
  </si>
  <si>
    <t>Увеличенная мощность, кВт</t>
  </si>
  <si>
    <t>Заявленная мощность, кВт</t>
  </si>
  <si>
    <t>Кол-во присоединений, ед.</t>
  </si>
  <si>
    <t>Фактически присоединенная мощность, кВт</t>
  </si>
  <si>
    <t>По договорам на ТП</t>
  </si>
  <si>
    <t xml:space="preserve">По договорам на ТП за текущий месяц </t>
  </si>
  <si>
    <t xml:space="preserve">Общее </t>
  </si>
  <si>
    <t>По договорам на ТП за текущий месяц</t>
  </si>
  <si>
    <t>Диапазон напряжения 0,4 - 1 кВ</t>
  </si>
  <si>
    <t>Присоединяемая мощность:</t>
  </si>
  <si>
    <t xml:space="preserve">До 15 кВт  </t>
  </si>
  <si>
    <t>16-150 кВт</t>
  </si>
  <si>
    <t>Диапазон напряжения 6 кВ и выше</t>
  </si>
  <si>
    <t>151-670 кВт</t>
  </si>
  <si>
    <t>Свыше 670 кВт</t>
  </si>
  <si>
    <t xml:space="preserve"> повторно выданные             (утерянные)</t>
  </si>
  <si>
    <t xml:space="preserve"> Сущ-ая мощность,
кВт</t>
  </si>
  <si>
    <t>Сущ-ая мощность,
кВт</t>
  </si>
  <si>
    <r>
      <t xml:space="preserve">Заявленная мощность
</t>
    </r>
    <r>
      <rPr>
        <sz val="10"/>
        <rFont val="Times New Roman CYR"/>
        <charset val="204"/>
      </rPr>
      <t>с учетом      сущ-ей</t>
    </r>
    <r>
      <rPr>
        <sz val="10"/>
        <rFont val="Times New Roman CYR"/>
        <family val="1"/>
        <charset val="204"/>
      </rPr>
      <t>,
 кВт</t>
    </r>
  </si>
  <si>
    <t>с 01.01.2014 по 01.01.2015</t>
  </si>
  <si>
    <t>Кол-во и м ощность присоединенных потребителей,      всего, в т.ч.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</si>
</sst>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4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4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4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4" fontId="2" fillId="0" borderId="17" xfId="0" applyNumberFormat="1" applyFont="1" applyFill="1" applyBorder="1" applyAlignment="1" applyProtection="1">
      <alignment horizontal="center" vertic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 vertical="justify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3" fillId="0" borderId="10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5" fillId="0" borderId="0" xfId="0" applyFont="1"/>
    <xf numFmtId="0" fontId="3" fillId="0" borderId="6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4" fontId="2" fillId="0" borderId="16" xfId="0" applyNumberFormat="1" applyFont="1" applyFill="1" applyBorder="1" applyAlignment="1" applyProtection="1">
      <alignment horizontal="center" vertical="center"/>
      <protection locked="0"/>
    </xf>
    <xf numFmtId="3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8" fillId="0" borderId="4" xfId="0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 shrinkToFit="1"/>
      <protection locked="0"/>
    </xf>
    <xf numFmtId="0" fontId="5" fillId="0" borderId="6" xfId="0" applyFont="1" applyFill="1" applyBorder="1" applyAlignment="1" applyProtection="1">
      <alignment horizontal="center" vertical="center" wrapText="1" shrinkToFi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zoomScale="115" zoomScaleNormal="115" workbookViewId="0">
      <selection activeCell="E20" sqref="E19:E20"/>
    </sheetView>
  </sheetViews>
  <sheetFormatPr defaultRowHeight="15"/>
  <cols>
    <col min="1" max="1" width="13.140625" customWidth="1"/>
    <col min="2" max="2" width="8.42578125" customWidth="1"/>
    <col min="3" max="3" width="9.85546875" customWidth="1"/>
    <col min="4" max="4" width="8.85546875" customWidth="1"/>
    <col min="5" max="5" width="11" customWidth="1"/>
    <col min="6" max="6" width="9.42578125" customWidth="1"/>
    <col min="7" max="7" width="8.7109375" customWidth="1"/>
    <col min="8" max="8" width="9.5703125" customWidth="1"/>
    <col min="9" max="9" width="8.85546875" customWidth="1"/>
    <col min="10" max="10" width="9.7109375" customWidth="1"/>
    <col min="11" max="11" width="6.42578125" customWidth="1"/>
    <col min="12" max="12" width="9" customWidth="1"/>
    <col min="13" max="13" width="9.5703125" customWidth="1"/>
    <col min="14" max="14" width="10.85546875" customWidth="1"/>
    <col min="15" max="15" width="9.28515625" customWidth="1"/>
  </cols>
  <sheetData>
    <row r="1" spans="1:15">
      <c r="A1" s="54" t="s">
        <v>0</v>
      </c>
      <c r="B1" s="54"/>
      <c r="C1" s="1" t="s">
        <v>25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>
      <c r="A2" s="19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6" customHeight="1" thickBot="1">
      <c r="A3" s="55"/>
      <c r="B3" s="51" t="s">
        <v>2</v>
      </c>
      <c r="C3" s="49"/>
      <c r="D3" s="48" t="s">
        <v>3</v>
      </c>
      <c r="E3" s="49"/>
      <c r="F3" s="50"/>
      <c r="G3" s="51" t="s">
        <v>21</v>
      </c>
      <c r="H3" s="53"/>
      <c r="I3" s="48" t="s">
        <v>4</v>
      </c>
      <c r="J3" s="49"/>
      <c r="K3" s="49"/>
      <c r="L3" s="49"/>
      <c r="M3" s="49"/>
      <c r="N3" s="49"/>
      <c r="O3" s="50"/>
    </row>
    <row r="4" spans="1:15" ht="29.25" customHeight="1" thickBot="1">
      <c r="A4" s="56"/>
      <c r="B4" s="57" t="s">
        <v>5</v>
      </c>
      <c r="C4" s="57" t="s">
        <v>24</v>
      </c>
      <c r="D4" s="60" t="s">
        <v>5</v>
      </c>
      <c r="E4" s="62" t="s">
        <v>6</v>
      </c>
      <c r="F4" s="65" t="s">
        <v>22</v>
      </c>
      <c r="G4" s="57" t="s">
        <v>5</v>
      </c>
      <c r="H4" s="64" t="s">
        <v>7</v>
      </c>
      <c r="I4" s="51" t="s">
        <v>8</v>
      </c>
      <c r="J4" s="52"/>
      <c r="K4" s="53"/>
      <c r="L4" s="51" t="s">
        <v>9</v>
      </c>
      <c r="M4" s="52"/>
      <c r="N4" s="52"/>
      <c r="O4" s="53"/>
    </row>
    <row r="5" spans="1:15" ht="71.25" customHeight="1" thickBot="1">
      <c r="A5" s="56"/>
      <c r="B5" s="58"/>
      <c r="C5" s="59"/>
      <c r="D5" s="61"/>
      <c r="E5" s="63"/>
      <c r="F5" s="66"/>
      <c r="G5" s="58"/>
      <c r="H5" s="58"/>
      <c r="I5" s="20" t="s">
        <v>10</v>
      </c>
      <c r="J5" s="20" t="s">
        <v>11</v>
      </c>
      <c r="K5" s="21" t="s">
        <v>12</v>
      </c>
      <c r="L5" s="20" t="s">
        <v>10</v>
      </c>
      <c r="M5" s="20" t="s">
        <v>13</v>
      </c>
      <c r="N5" s="22" t="s">
        <v>6</v>
      </c>
      <c r="O5" s="23" t="s">
        <v>23</v>
      </c>
    </row>
    <row r="6" spans="1:15" ht="15.75" thickBot="1">
      <c r="A6" s="24">
        <v>0</v>
      </c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5">
        <v>9</v>
      </c>
      <c r="K6" s="25">
        <v>10</v>
      </c>
      <c r="L6" s="25">
        <v>11</v>
      </c>
      <c r="M6" s="25">
        <v>12</v>
      </c>
      <c r="N6" s="25">
        <v>13</v>
      </c>
      <c r="O6" s="25">
        <v>14</v>
      </c>
    </row>
    <row r="7" spans="1:15" ht="64.5" customHeight="1" thickBot="1">
      <c r="A7" s="32" t="s">
        <v>26</v>
      </c>
      <c r="B7" s="3">
        <f>B10+B11+B14+B15</f>
        <v>627</v>
      </c>
      <c r="C7" s="4">
        <f>C10+C11+C14+C15</f>
        <v>90485.81</v>
      </c>
      <c r="D7" s="5">
        <f>D10+D11+D14+D15</f>
        <v>550</v>
      </c>
      <c r="E7" s="4">
        <f>E10+E11+E14+E15</f>
        <v>81319.31</v>
      </c>
      <c r="F7" s="4">
        <f>F10+F11+F14+F15</f>
        <v>12687.9</v>
      </c>
      <c r="G7" s="5">
        <f t="shared" ref="G7" si="0">G10+G11+G14+G15</f>
        <v>77</v>
      </c>
      <c r="H7" s="4">
        <f t="shared" ref="H7:M7" si="1">H10+H11+H14+H15</f>
        <v>9166.5</v>
      </c>
      <c r="I7" s="3">
        <f t="shared" si="1"/>
        <v>304</v>
      </c>
      <c r="J7" s="3">
        <f t="shared" si="1"/>
        <v>46</v>
      </c>
      <c r="K7" s="6">
        <f t="shared" si="1"/>
        <v>304</v>
      </c>
      <c r="L7" s="39">
        <f t="shared" si="1"/>
        <v>30368.510000000002</v>
      </c>
      <c r="M7" s="38">
        <f t="shared" si="1"/>
        <v>20879.61</v>
      </c>
      <c r="N7" s="40">
        <f t="shared" ref="N7" si="2">N10+N11+N14+N15</f>
        <v>30368.510000000002</v>
      </c>
      <c r="O7" s="35">
        <f>O10+O11+O14+O15</f>
        <v>15825</v>
      </c>
    </row>
    <row r="8" spans="1:15" ht="15.75" thickBot="1">
      <c r="A8" s="44" t="s">
        <v>14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26"/>
    </row>
    <row r="9" spans="1:15" ht="15.75" thickBot="1">
      <c r="A9" s="46" t="s">
        <v>15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27"/>
    </row>
    <row r="10" spans="1:15" s="36" customFormat="1">
      <c r="A10" s="28" t="s">
        <v>16</v>
      </c>
      <c r="B10" s="8">
        <f>D10+G10</f>
        <v>485</v>
      </c>
      <c r="C10" s="9">
        <f>E10+H10</f>
        <v>5496.3499999999995</v>
      </c>
      <c r="D10" s="10">
        <v>455</v>
      </c>
      <c r="E10" s="11">
        <f>4719.65+504.5</f>
        <v>5224.1499999999996</v>
      </c>
      <c r="F10" s="11">
        <f>144+5</f>
        <v>149</v>
      </c>
      <c r="G10" s="10">
        <v>30</v>
      </c>
      <c r="H10" s="11">
        <f>253.2+19</f>
        <v>272.2</v>
      </c>
      <c r="I10" s="12">
        <v>245</v>
      </c>
      <c r="J10" s="12">
        <v>34</v>
      </c>
      <c r="K10" s="12">
        <f>I10</f>
        <v>245</v>
      </c>
      <c r="L10" s="11">
        <v>2495.25</v>
      </c>
      <c r="M10" s="13">
        <v>340.25</v>
      </c>
      <c r="N10" s="11">
        <f>L10</f>
        <v>2495.25</v>
      </c>
      <c r="O10" s="8">
        <v>10</v>
      </c>
    </row>
    <row r="11" spans="1:15" s="36" customFormat="1" ht="15.75" thickBot="1">
      <c r="A11" s="29" t="s">
        <v>17</v>
      </c>
      <c r="B11" s="7">
        <f>D11+G11</f>
        <v>97</v>
      </c>
      <c r="C11" s="13">
        <f>E11+H11</f>
        <v>5779.2</v>
      </c>
      <c r="D11" s="14">
        <v>60</v>
      </c>
      <c r="E11" s="15">
        <v>4179.8999999999996</v>
      </c>
      <c r="F11" s="15">
        <f>610+60</f>
        <v>670</v>
      </c>
      <c r="G11" s="14">
        <v>37</v>
      </c>
      <c r="H11" s="15">
        <f>1434.3+165</f>
        <v>1599.3</v>
      </c>
      <c r="I11" s="16">
        <v>41</v>
      </c>
      <c r="J11" s="16">
        <v>7</v>
      </c>
      <c r="K11" s="16">
        <f>I11</f>
        <v>41</v>
      </c>
      <c r="L11" s="17">
        <v>2690.5</v>
      </c>
      <c r="M11" s="34">
        <v>632.6</v>
      </c>
      <c r="N11" s="17">
        <f>L11</f>
        <v>2690.5</v>
      </c>
      <c r="O11" s="7">
        <v>345</v>
      </c>
    </row>
    <row r="12" spans="1:15" s="36" customFormat="1" ht="15.75" thickBot="1">
      <c r="A12" s="44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37"/>
    </row>
    <row r="13" spans="1:15" s="36" customFormat="1" ht="15.75" thickBot="1">
      <c r="A13" s="46" t="s">
        <v>15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37"/>
    </row>
    <row r="14" spans="1:15" s="36" customFormat="1">
      <c r="A14" s="30" t="s">
        <v>19</v>
      </c>
      <c r="B14" s="8">
        <f>D14+G14</f>
        <v>32</v>
      </c>
      <c r="C14" s="9">
        <f>E14+H14</f>
        <v>9932.36</v>
      </c>
      <c r="D14" s="10">
        <v>23</v>
      </c>
      <c r="E14" s="11">
        <f>5717.36+1920</f>
        <v>7637.36</v>
      </c>
      <c r="F14" s="11">
        <f>190+524</f>
        <v>714</v>
      </c>
      <c r="G14" s="10">
        <v>9</v>
      </c>
      <c r="H14" s="11">
        <v>2295</v>
      </c>
      <c r="I14" s="10">
        <v>13</v>
      </c>
      <c r="J14" s="12">
        <v>3</v>
      </c>
      <c r="K14" s="12">
        <f>I14</f>
        <v>13</v>
      </c>
      <c r="L14" s="11">
        <v>3124.26</v>
      </c>
      <c r="M14" s="13">
        <v>582.26</v>
      </c>
      <c r="N14" s="13">
        <f>L14</f>
        <v>3124.26</v>
      </c>
      <c r="O14" s="8">
        <v>0</v>
      </c>
    </row>
    <row r="15" spans="1:15" s="36" customFormat="1" ht="15.75" thickBot="1">
      <c r="A15" s="29" t="s">
        <v>20</v>
      </c>
      <c r="B15" s="7">
        <f>D15+G15</f>
        <v>13</v>
      </c>
      <c r="C15" s="18">
        <f>E15+H15</f>
        <v>69277.899999999994</v>
      </c>
      <c r="D15" s="14">
        <v>12</v>
      </c>
      <c r="E15" s="15">
        <f>59380.9+4897</f>
        <v>64277.9</v>
      </c>
      <c r="F15" s="15">
        <v>11154.9</v>
      </c>
      <c r="G15" s="14">
        <v>1</v>
      </c>
      <c r="H15" s="15">
        <v>5000</v>
      </c>
      <c r="I15" s="14">
        <v>5</v>
      </c>
      <c r="J15" s="16">
        <v>2</v>
      </c>
      <c r="K15" s="7">
        <f>I15</f>
        <v>5</v>
      </c>
      <c r="L15" s="41">
        <v>22058.5</v>
      </c>
      <c r="M15" s="42">
        <v>19324.5</v>
      </c>
      <c r="N15" s="43">
        <f>L15</f>
        <v>22058.5</v>
      </c>
      <c r="O15" s="35">
        <v>15470</v>
      </c>
    </row>
    <row r="16" spans="1: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1"/>
    </row>
    <row r="20" spans="1: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M20" s="33"/>
      <c r="N20" s="31"/>
      <c r="O20" s="31"/>
    </row>
    <row r="21" spans="1: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1"/>
      <c r="O21" s="31"/>
    </row>
    <row r="22" spans="1:1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</sheetData>
  <mergeCells count="19">
    <mergeCell ref="A1:B1"/>
    <mergeCell ref="A3:A5"/>
    <mergeCell ref="B3:C3"/>
    <mergeCell ref="G3:H3"/>
    <mergeCell ref="B4:B5"/>
    <mergeCell ref="C4:C5"/>
    <mergeCell ref="D4:D5"/>
    <mergeCell ref="E4:E5"/>
    <mergeCell ref="G4:G5"/>
    <mergeCell ref="H4:H5"/>
    <mergeCell ref="F4:F5"/>
    <mergeCell ref="A8:N8"/>
    <mergeCell ref="A9:N9"/>
    <mergeCell ref="A12:N12"/>
    <mergeCell ref="A13:N13"/>
    <mergeCell ref="I3:O3"/>
    <mergeCell ref="D3:F3"/>
    <mergeCell ref="I4:K4"/>
    <mergeCell ref="L4:O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2015-04-06T07:37:10Z</dcterms:modified>
</cp:coreProperties>
</file>