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(2)" sheetId="1" state="visible" r:id="rId2"/>
  </sheets>
  <definedNames>
    <definedName function="false" hidden="true" localSheetId="0" name="_xlnm._FilterDatabase" vbProcedure="false">'Реестр (2)'!$A$7:$J$58</definedName>
    <definedName function="false" hidden="false" localSheetId="0" name="_FilterDatabase_0" vbProcedure="false">'Реестр (2)'!$A$7:$J$58</definedName>
    <definedName function="false" hidden="false" localSheetId="0" name="_FilterDatabase_0_0" vbProcedure="false">'Реестр (2)'!$A$7:$J$7</definedName>
    <definedName function="false" hidden="false" localSheetId="0" name="_xlnm._FilterDatabase" vbProcedure="false">'Реестр (2)'!$A$7:$J$58</definedName>
    <definedName function="false" hidden="false" localSheetId="0" name="_xlnm._FilterDatabase_0" vbProcedure="false">'Реестр (2)'!$A$7:$J$58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<sst xmlns="http://schemas.openxmlformats.org/spreadsheetml/2006/main" count="329" uniqueCount="233">
  <si>
    <t xml:space="preserve">Отчётность по договорам ПАО Камчатскэнерго</t>
  </si>
  <si>
    <t xml:space="preserve">ОКТЯБРЬ 2025</t>
  </si>
  <si>
    <t xml:space="preserve">Наименование закупаемой продукции</t>
  </si>
  <si>
    <t xml:space="preserve">Способ</t>
  </si>
  <si>
    <t xml:space="preserve">Иннов.</t>
  </si>
  <si>
    <t xml:space="preserve">Победитель</t>
  </si>
  <si>
    <t xml:space="preserve">МСП</t>
  </si>
  <si>
    <t xml:space="preserve">ИНН</t>
  </si>
  <si>
    <t xml:space="preserve">Дата
договора</t>
  </si>
  <si>
    <t xml:space="preserve">Номер договора</t>
  </si>
  <si>
    <t xml:space="preserve">Цена без НДС</t>
  </si>
  <si>
    <t xml:space="preserve">Цена с НДС</t>
  </si>
  <si>
    <t xml:space="preserve">2</t>
  </si>
  <si>
    <t xml:space="preserve">3</t>
  </si>
  <si>
    <t xml:space="preserve">7</t>
  </si>
  <si>
    <t xml:space="preserve">8</t>
  </si>
  <si>
    <t xml:space="preserve">ОКПД2 26.51 Поставка оборудования ОВЕН для нужд ПАО "Камчатскэнерго"</t>
  </si>
  <si>
    <t xml:space="preserve">Упрощенная закупка в электронной форме (МСП) ЭТП</t>
  </si>
  <si>
    <t xml:space="preserve">ООО АЛЕТЕЙЯ СА</t>
  </si>
  <si>
    <t xml:space="preserve">да</t>
  </si>
  <si>
    <t xml:space="preserve">7204125674</t>
  </si>
  <si>
    <t xml:space="preserve">10700-РЕМ ПРОД-2026-КамчЭн</t>
  </si>
  <si>
    <t xml:space="preserve">ОКПД2  62.02.30.000 Оказание услуг удостоверяющих центров по изготовлению сертификатов ключей электронной цифровой подписи для нужд ПАО "Камчатскэнерго"</t>
  </si>
  <si>
    <t xml:space="preserve">Закупка у взаимозависимых лиц</t>
  </si>
  <si>
    <t xml:space="preserve">ООО РУСГИДРО ИТ СЕРВИС</t>
  </si>
  <si>
    <t xml:space="preserve">нет</t>
  </si>
  <si>
    <t xml:space="preserve">1902022558</t>
  </si>
  <si>
    <t xml:space="preserve">352-2025</t>
  </si>
  <si>
    <t xml:space="preserve">ОКПД2 27.12.2  Поставка приборов для релейной защиты для нужд ПАО "Камчатскэнерго"</t>
  </si>
  <si>
    <t xml:space="preserve">Нерегламентированная закупка</t>
  </si>
  <si>
    <t xml:space="preserve">ООО ЭКРА-Восток</t>
  </si>
  <si>
    <t xml:space="preserve">2721206795</t>
  </si>
  <si>
    <t xml:space="preserve">10900-РЕМ ПРОД-2026-КамчЭн</t>
  </si>
  <si>
    <t xml:space="preserve">ОКПД2 71.12.12. Выполнение проектно-сметной документации «Строительство МГеоЭС-2» для нужд ПАО «Камчатскэнерго»</t>
  </si>
  <si>
    <t xml:space="preserve">АО Ленгидропроект</t>
  </si>
  <si>
    <t xml:space="preserve">7814159353</t>
  </si>
  <si>
    <t xml:space="preserve">109300-КС ПИР СМР-2025-КамчЭн</t>
  </si>
  <si>
    <t xml:space="preserve">ОКПД2 33.12 Выполнение работ по аварийному ремонту паровых турбин ТА-1 и ТА-2 Мутновской ГеоЭС-1 для нужд филиала Возобновляемая энергетика</t>
  </si>
  <si>
    <t xml:space="preserve">Единственный поставщик (МСП)</t>
  </si>
  <si>
    <t xml:space="preserve">ООО КЭР ДВ</t>
  </si>
  <si>
    <t xml:space="preserve">2703100147</t>
  </si>
  <si>
    <t xml:space="preserve">109500-РЕМ ПРОД-2025-КамчЭн</t>
  </si>
  <si>
    <t xml:space="preserve">ОКПД2 28.29.12.190 Поставка стенда очистки жидкостей, в рамках инвестиционного проекта O_ЦЭС_509-4102 для нужд филиала Центральные электрические сети</t>
  </si>
  <si>
    <t xml:space="preserve">Упрощенная закупка в электронной форме ЭТП</t>
  </si>
  <si>
    <t xml:space="preserve">ООО ВЕКТОР</t>
  </si>
  <si>
    <t xml:space="preserve">6451019990</t>
  </si>
  <si>
    <t xml:space="preserve">110000-ТПиР ОНМ-2025-КамчЭн</t>
  </si>
  <si>
    <t xml:space="preserve">ОКПД2 71.20 Оказание услуг по обследованию зданий и сооружений Мутновских ГеоЭС для нужд филиала Возобновляемая энергетика</t>
  </si>
  <si>
    <t xml:space="preserve">ООО ЭКСПЕРТ-ГАРАНТ ПБ</t>
  </si>
  <si>
    <t xml:space="preserve">8604055790</t>
  </si>
  <si>
    <t xml:space="preserve">110500-РЕМ ПРОД-2025-КамчЭн</t>
  </si>
  <si>
    <t xml:space="preserve">ОКПД2  71.20.1 Оказание услуг по комплексному обследованию строительных конструкций зданий и сооружений с оценкой их прочности, устойчивости и эксплуатационной надежности филиала Камчатские ТЭЦ после сейсмического воздействия</t>
  </si>
  <si>
    <t xml:space="preserve">25.25</t>
  </si>
  <si>
    <t xml:space="preserve">ОКПД2 32.99.53.120 Поставка робота-тренажера в рамках инвестиционного проекта Р_ЦЭС_509-4613 для нужд филиала Центральные электрические сети</t>
  </si>
  <si>
    <t xml:space="preserve">ООО УРАЛЗАЩИТА-ЕКАТЕРИНБУРГ</t>
  </si>
  <si>
    <t xml:space="preserve">6686049470</t>
  </si>
  <si>
    <t xml:space="preserve">111300-ТПИР ОНМ-2025-КамчЭн</t>
  </si>
  <si>
    <t xml:space="preserve">71.20.19  Оказание услуг по комплексному обследованию строительных конструкций, зданий и сооружений с оценкой их прочности, устойчивости и эксплуатационной надежности для нужд филиала Коммунальная энергетика</t>
  </si>
  <si>
    <t xml:space="preserve">111500-ЭКСП ПРОД-2025-КамчЭн</t>
  </si>
  <si>
    <t xml:space="preserve">ОКПД2 28.14.20  Поставка комплекта съемных механизмов в рамках инвестиционного проекта  N_ФКЭ_509-3785 для нужд филиала Коммунальная энергетика</t>
  </si>
  <si>
    <t xml:space="preserve">ООО ТЕХНОСЕРВИС</t>
  </si>
  <si>
    <t xml:space="preserve">6625062668</t>
  </si>
  <si>
    <t xml:space="preserve">111700-ТПИР ОНМ-2025-КамчЭн</t>
  </si>
  <si>
    <t xml:space="preserve">ОКПД2 27.11.32.110 Поставка электрогенератора сварочного в рамках инвестиционного проекта  N_ФКЭ_509-3398 для нужд филиала Коммунальная энергетика</t>
  </si>
  <si>
    <t xml:space="preserve">ООО КОМАКС</t>
  </si>
  <si>
    <t xml:space="preserve">7743022247</t>
  </si>
  <si>
    <t xml:space="preserve">111800-ТПИР ОНМ-2025-КамчЭн</t>
  </si>
  <si>
    <t xml:space="preserve">ОКПД2 24.20.13.120 Поставка труб КВД для нужд ПАО "Камчатскэнерго"</t>
  </si>
  <si>
    <t xml:space="preserve">Запрос предложений в электронной форме ЭТП</t>
  </si>
  <si>
    <t xml:space="preserve">ООО ТТ</t>
  </si>
  <si>
    <t xml:space="preserve">6658552837</t>
  </si>
  <si>
    <t xml:space="preserve">1200-РЕМ ПРОД-2026-КамчЭн</t>
  </si>
  <si>
    <t xml:space="preserve">ОКПД2 43.21.10.290 Выполнение работ по строительству волоконно-оптической линии связи от ПС 220/110/35 кВ «Авача» до ПС 110/10 кВ «Северная» в рамках инвестиционного проекта L_ЦЭС_509-2858 для нужд филиала Центральные электрические сети</t>
  </si>
  <si>
    <t xml:space="preserve">Конкурс в электронной форме (МСП) ЭТП</t>
  </si>
  <si>
    <t xml:space="preserve">ООО ИНТЕРСВЯЗЬ</t>
  </si>
  <si>
    <t xml:space="preserve">5405076374</t>
  </si>
  <si>
    <t xml:space="preserve">б/н</t>
  </si>
  <si>
    <t xml:space="preserve">ОКПД2 24.20.13.110 Поставка труб бесшовных для нужд ПАО "Камчатскэнерго"</t>
  </si>
  <si>
    <t xml:space="preserve">ООО А ГРУПП</t>
  </si>
  <si>
    <t xml:space="preserve">7717625418</t>
  </si>
  <si>
    <t xml:space="preserve">1400-РЕМ ПРОД-2026-КамчЭн</t>
  </si>
  <si>
    <t xml:space="preserve">ОКПД2 19.20.29 Поставка смазок и масел  для нужд для нужд филиала Возобновляемая энергетика</t>
  </si>
  <si>
    <t xml:space="preserve">Запрос котировок в электронной форме (МСП) ЭТП</t>
  </si>
  <si>
    <t xml:space="preserve">ООО ТЕНДЕР СОЛЮШНС</t>
  </si>
  <si>
    <t xml:space="preserve">7743371914</t>
  </si>
  <si>
    <t xml:space="preserve">14700-РЕМ ПРОД-2026-КамчЭн</t>
  </si>
  <si>
    <t xml:space="preserve">ОКПД2 27.32.11.000 Поставка самонесущих защищенных и изолированных проводов для нужд ПАО "Камчатскэнерго"</t>
  </si>
  <si>
    <t xml:space="preserve">ООО КАМСКИЙ КАБЕЛЬ</t>
  </si>
  <si>
    <t xml:space="preserve">5904184047</t>
  </si>
  <si>
    <t xml:space="preserve">1600-РЕМ ПРОД-2026-КамчЭн</t>
  </si>
  <si>
    <t xml:space="preserve">ОКПД2 25.30.12.116.001  Поставка запчастей к котлам БКЗ для нужд ПАО "Камчатскэнерго"</t>
  </si>
  <si>
    <t xml:space="preserve">АО ХРМК</t>
  </si>
  <si>
    <t xml:space="preserve">2725031842</t>
  </si>
  <si>
    <t xml:space="preserve">1900-РЕМ ПРОД-2026-КамчЭн</t>
  </si>
  <si>
    <t xml:space="preserve">ОКПД2 71.20.1 Оказание услуг по гидрогеологическим наблюдениям за режимом подземных вод в районе шламонакопителей для нужд филиала Камчатские ТЭЦ</t>
  </si>
  <si>
    <t xml:space="preserve">ООО ЭСГ ПИР</t>
  </si>
  <si>
    <t xml:space="preserve">7706277222</t>
  </si>
  <si>
    <t xml:space="preserve">25.26</t>
  </si>
  <si>
    <t xml:space="preserve">ОКПД2 20.13.25.120  Поставка гидразин-гидрата для нужд ПАО "Камчатскэнерго"</t>
  </si>
  <si>
    <t xml:space="preserve">ООО Фирма КОМЭН</t>
  </si>
  <si>
    <t xml:space="preserve">7107020161</t>
  </si>
  <si>
    <t xml:space="preserve">22500-ЭКСП ПРОД-2026-КамчЭн</t>
  </si>
  <si>
    <t xml:space="preserve">ОКПД2 26.51.52.110 Поставка расходомеров для нужд ПАО "Камчатскэнерго"</t>
  </si>
  <si>
    <t xml:space="preserve">АО Комплектэнергоучет</t>
  </si>
  <si>
    <t xml:space="preserve">7805385620</t>
  </si>
  <si>
    <t xml:space="preserve">22600-ЭКСП ПРОД-2026-КамчЭн</t>
  </si>
  <si>
    <t xml:space="preserve">ОКПД2 27.20 Поставка аккумуляторов для ИБП для нужд ПАО «Камчатскэнерго»</t>
  </si>
  <si>
    <t xml:space="preserve">ООО ПРОМЕТЕЙ ЭНЕРДЖИ</t>
  </si>
  <si>
    <t xml:space="preserve">4217209990</t>
  </si>
  <si>
    <t xml:space="preserve">22700-ЭКСП ПРОД-2026-КамчЭн</t>
  </si>
  <si>
    <t xml:space="preserve">ОКПД2 27.12.24.190  Поставка реле для нужд ПАО "Камчатскэнерго"</t>
  </si>
  <si>
    <t xml:space="preserve">Запрос котировок в электронной форме ЭТП</t>
  </si>
  <si>
    <t xml:space="preserve">ООО ЕЛТА</t>
  </si>
  <si>
    <t xml:space="preserve">2463040798</t>
  </si>
  <si>
    <t xml:space="preserve">2300-РЕМ ПРОД-2026-КамчЭн</t>
  </si>
  <si>
    <t xml:space="preserve">ОКПД2 32.99.11.199 Поставка электрозащитных средств для нужд ПАО «Камчатскэнерго»</t>
  </si>
  <si>
    <t xml:space="preserve">ООО РАЗРЯД</t>
  </si>
  <si>
    <t xml:space="preserve">2465311683</t>
  </si>
  <si>
    <t xml:space="preserve">23000-ЭКСП ПРОД-2026-КамчЭн</t>
  </si>
  <si>
    <t xml:space="preserve">ОКПД2 13.94.20.110 Поставка ветоши и тканей, для нужд ПАО "Камчатскэнерго"</t>
  </si>
  <si>
    <t xml:space="preserve">ООО Эдельвейс</t>
  </si>
  <si>
    <t xml:space="preserve">2540166734</t>
  </si>
  <si>
    <t xml:space="preserve">23100-ЭКСП ПРОД-2026-КамчЭн</t>
  </si>
  <si>
    <t xml:space="preserve">ОКПД2 27.20.23.190 Поставка аккумуляторных батарей промышленных для нужд ПАО "Камчатскэнерго"</t>
  </si>
  <si>
    <t xml:space="preserve">ООО ЭЛЕКТРОСЕРВИС</t>
  </si>
  <si>
    <t xml:space="preserve">5407500415</t>
  </si>
  <si>
    <t xml:space="preserve">23400-ЭКСП ПРОД-2026-КамчЭн</t>
  </si>
  <si>
    <t xml:space="preserve">ОКПД2 32.30.11.113 Поставка лыж и снегоступов для нужд ПАО "Камчатскэнерго"</t>
  </si>
  <si>
    <t xml:space="preserve">ООО Профит Восток</t>
  </si>
  <si>
    <t xml:space="preserve">2723164558</t>
  </si>
  <si>
    <t xml:space="preserve">24500-ЭКСП ПРОД-2026-КамчЭн</t>
  </si>
  <si>
    <t xml:space="preserve">ОКПД2 17.29.19.130  Поставка  расходных материалов для лаборатории для нужд ПАО "Камчатскэнерго"</t>
  </si>
  <si>
    <t xml:space="preserve">ООО ИНДАСТРИЛАБ</t>
  </si>
  <si>
    <t xml:space="preserve">0277944601</t>
  </si>
  <si>
    <t xml:space="preserve">25300-ЭКСП ПРОД-2026-КамчЭн</t>
  </si>
  <si>
    <t xml:space="preserve">ОКПД2 28.11.31 Поставка запчастей к турбине Туман - 4К для нужд ПАО "Камчатскэнерго"</t>
  </si>
  <si>
    <t xml:space="preserve">ООО ТЕХНОЛАЙТМАШ</t>
  </si>
  <si>
    <t xml:space="preserve">4027133686</t>
  </si>
  <si>
    <t xml:space="preserve">2700-РЕМ ПРОД-2026-КамчЭн</t>
  </si>
  <si>
    <t xml:space="preserve">ОКПД2 80.10.1. Оказание услуг по охране объектов  склад, гараж (2 круглосуточных поста) филиала  Камчатские ТЭЦ</t>
  </si>
  <si>
    <t xml:space="preserve">ООО ЧОО М-ГРУПП</t>
  </si>
  <si>
    <t xml:space="preserve">4101178534</t>
  </si>
  <si>
    <t xml:space="preserve">27100-ЭКСП БЕЗ-2026-КамчЭн</t>
  </si>
  <si>
    <t xml:space="preserve">ОКПД2 26.51.52.130 Поставка оборудования МЕТРАН для нужд ПАО "Камчатскэнерго"</t>
  </si>
  <si>
    <t xml:space="preserve">ООО НОВАТОР</t>
  </si>
  <si>
    <t xml:space="preserve">7017360075</t>
  </si>
  <si>
    <t xml:space="preserve">3200-РЕМ ПРОД-2026-КамчЭн</t>
  </si>
  <si>
    <t xml:space="preserve">ОКПД2 26.51.52.130 Поставка приборов контроля и измерения Д.У. для нужд ПАО "Камчатскэнерго"</t>
  </si>
  <si>
    <t xml:space="preserve">ЗАО РОСМА</t>
  </si>
  <si>
    <t xml:space="preserve">4719015564</t>
  </si>
  <si>
    <t xml:space="preserve">32800-ЭКСП ПРОД-2026-КамчЭн</t>
  </si>
  <si>
    <t xml:space="preserve">ОКПД2 86.90.19.190 Оказание услуг по проведению предрейсового и послерейсового медицинского осмотра водителей г. Петропавловск-Камчатский  филиала   Центральные электрические сети</t>
  </si>
  <si>
    <t xml:space="preserve">Закупка у единственного поставщика (исполнителя, подрядчика)</t>
  </si>
  <si>
    <t xml:space="preserve">ГБУЗ Петропавловск-Камчатская городская станция скорой медицинской помощи</t>
  </si>
  <si>
    <t xml:space="preserve">4101041931</t>
  </si>
  <si>
    <t xml:space="preserve">2-17</t>
  </si>
  <si>
    <t xml:space="preserve">ОКПД2 26.51.4  Поставка приборов электроизмерительных В.И. для нужд ПАО "Камчатскэнерго"</t>
  </si>
  <si>
    <t xml:space="preserve">ООО СД ЭЛЕКТРО</t>
  </si>
  <si>
    <t xml:space="preserve">5410076429</t>
  </si>
  <si>
    <t xml:space="preserve">34100-ЭКСП ПРОД-2026-КамчЭн</t>
  </si>
  <si>
    <t xml:space="preserve">ОКПД2 14.12.3 Поставка спецодежды, для нужд ПАО "Камчатскэнерго"</t>
  </si>
  <si>
    <t xml:space="preserve">ООО ТД БИСЕР</t>
  </si>
  <si>
    <t xml:space="preserve">3702237824</t>
  </si>
  <si>
    <t xml:space="preserve">35100-ЭКСП ПРОД-2026-КамчЭн</t>
  </si>
  <si>
    <t xml:space="preserve">ОКПД2 27.32.13.199 Поставка кабельно-проводниковой продукции для нужд ПАО "Камчатскэнерго"</t>
  </si>
  <si>
    <t xml:space="preserve">Запрос предложений в электронной форме (МСП) ЭТП</t>
  </si>
  <si>
    <t xml:space="preserve">5100-РЕМ ПРОД-2026-КамчЭн</t>
  </si>
  <si>
    <t xml:space="preserve">ОКПД2 23.99.19.110 Поставка перлитоцементных изделий для нужд филиала ПАО "Камчатскэнерго" КТЭЦ</t>
  </si>
  <si>
    <t xml:space="preserve">ООО ЗАВОД ТЕПЛОИЗОЛЯЦИОННЫХ ИЗДЕЛИЙ</t>
  </si>
  <si>
    <t xml:space="preserve">3628001851</t>
  </si>
  <si>
    <t xml:space="preserve">5200-РЕМ ПРОД-2026-КамчЭн</t>
  </si>
  <si>
    <t xml:space="preserve">ОКПД2  28.13.31.110 Поставка запасных частей к насосам для нужд ПАО "Камчатскэнерго"</t>
  </si>
  <si>
    <t xml:space="preserve">ООО МТ ИНДАСТРИ</t>
  </si>
  <si>
    <t xml:space="preserve">7725284874</t>
  </si>
  <si>
    <t xml:space="preserve">5600-РЕМ ПРОД-2026-КамчЭн</t>
  </si>
  <si>
    <t xml:space="preserve">ОКПД2 24.20 Поставка отводов, переходов для нужд ПАО "Камчатскэнерго"</t>
  </si>
  <si>
    <t xml:space="preserve">ООО ТД ЦЕНТР СНАБЖЕНИЯ</t>
  </si>
  <si>
    <t xml:space="preserve">2724214184</t>
  </si>
  <si>
    <t xml:space="preserve">6500-РЕМ ПРОД-2026-КамчЭн</t>
  </si>
  <si>
    <t xml:space="preserve">ОКПД2 71.20.1 Участие ПАО «Камчатскэнерго» в межлабораторных сравнительных испытаниях контрольных образцов мазута</t>
  </si>
  <si>
    <t xml:space="preserve">ФГУП ВНИИМ ИМ. Д.И.МЕНДЕЛЕЕВА</t>
  </si>
  <si>
    <t xml:space="preserve">7809022120</t>
  </si>
  <si>
    <t xml:space="preserve">2414/3516-2025</t>
  </si>
  <si>
    <t xml:space="preserve">ОКПД2 26.51.4 Поставка приборов электроизмерительных для нужд ПАО "Камчатскэнерго"</t>
  </si>
  <si>
    <t xml:space="preserve">ООО Олдис ТК</t>
  </si>
  <si>
    <t xml:space="preserve">7726658635</t>
  </si>
  <si>
    <t xml:space="preserve">6700-ЭКСП ПРОД-2026-КамчЭн</t>
  </si>
  <si>
    <t xml:space="preserve">ОКПД2 20.11.1 Поставка поверочно-газовых смесей для нужд ПАО "Камчатскэнерго"</t>
  </si>
  <si>
    <t xml:space="preserve">ООО Диал Сервис</t>
  </si>
  <si>
    <t xml:space="preserve">1660247197</t>
  </si>
  <si>
    <t xml:space="preserve">7200-ЭКСП ПРОД-2026-КамчЭн</t>
  </si>
  <si>
    <t xml:space="preserve">ОКПД2 64.19.21.000 Оказание услуг по кредитному соглашению об открытии кредитной линии, для нужд ПАО "Камчатскэнерго"</t>
  </si>
  <si>
    <t xml:space="preserve">Аукцион в электронной форме ЭТП</t>
  </si>
  <si>
    <t xml:space="preserve">АО Альфа-банк</t>
  </si>
  <si>
    <t xml:space="preserve">7728168971</t>
  </si>
  <si>
    <t xml:space="preserve">0IUR4L</t>
  </si>
  <si>
    <t xml:space="preserve">ОКПД2 71.12.33 Выполнение геологоразведочных работ. Доисследование Южного блока участка Дачный Мутновского месторождения парогидротерм для целей строительства МГеоЭС-2 для нужд ПАО "Камчатскэнерго".</t>
  </si>
  <si>
    <t xml:space="preserve">ООО ЗН ГЕОТЕРМ</t>
  </si>
  <si>
    <t xml:space="preserve">9701235712</t>
  </si>
  <si>
    <t xml:space="preserve">97600-КС ПРОЧ-2025-КамчЭн</t>
  </si>
  <si>
    <t xml:space="preserve">ОКПД2 29.10.59.310 Поставка автомобиля бортового с краново-манипуляторной установкой в рамках инвестиционного проекта P_ФВЭ_509-4419 для нужд филиала Возобновляемая энергетика</t>
  </si>
  <si>
    <t xml:space="preserve">ООО ГК УМЗ</t>
  </si>
  <si>
    <t xml:space="preserve">6670314677</t>
  </si>
  <si>
    <t xml:space="preserve">97700-ТПИР ОНМ-2025-КамчЭн</t>
  </si>
  <si>
    <t xml:space="preserve">ОКПД2 28.92.27 Поставка экскаватора-погрузчика колесного в рамках инвестиционного проекта P_ФВЭ_509-4539 для нужд филиала  Возобновляемая энергетика</t>
  </si>
  <si>
    <t xml:space="preserve">ООО ФПК-МСК</t>
  </si>
  <si>
    <t xml:space="preserve">9704204416</t>
  </si>
  <si>
    <t xml:space="preserve">97900-ТПИР ОНМ-2025-КамчЭн</t>
  </si>
  <si>
    <t xml:space="preserve">ОКПД2 35.12.10.120 Выполнение работ по строительству ЛЭП 10/0,4 кВ, ТП-10/0,4 кВ для технологического присоединения объекта «Строящиеся помещения в детском оздоровительном лагере им. Ю. Гагарина», расположенного по адресу: Камчатский край, Елизовский район» для нужд филиала Центральные электрические сети</t>
  </si>
  <si>
    <t xml:space="preserve">ООО ЭП</t>
  </si>
  <si>
    <t xml:space="preserve">4101184496</t>
  </si>
  <si>
    <t xml:space="preserve">99400-КС ПРОЧ-2025-КамчЭн</t>
  </si>
  <si>
    <t xml:space="preserve">ОКПД2: 26.20.15 Приобретение оборудования информационных технологий</t>
  </si>
  <si>
    <t xml:space="preserve">ООО Технотрейд</t>
  </si>
  <si>
    <t xml:space="preserve">2724137081</t>
  </si>
  <si>
    <t xml:space="preserve">7500-ЭКСП ДИТ-2025-Центр</t>
  </si>
  <si>
    <t xml:space="preserve">ОКПД2 24.20.13.130  Поставка труб электросварных для нужд ПАО "Камчатскэнерго"</t>
  </si>
  <si>
    <t xml:space="preserve">Конкурс в электронной форме ЭТП</t>
  </si>
  <si>
    <t xml:space="preserve">1300-ТПИР ОБСЛ-2026-КамчЭн</t>
  </si>
  <si>
    <t xml:space="preserve">ОКПД2  46.71 Морская перевозка и уголь каменный для нужд ПАО «Камчатскэнерго»</t>
  </si>
  <si>
    <t xml:space="preserve">АО ТОРГОВЫЙ ДОМ СПЕКТР</t>
  </si>
  <si>
    <t xml:space="preserve">7743320236</t>
  </si>
  <si>
    <t xml:space="preserve">73500-ОСН ТОПЛИВО-2025-КамчЭн</t>
  </si>
  <si>
    <t xml:space="preserve">ОКПД2 80.10.1. Оказание услуг по охране и антитеррористической защите объектов филиала Камчатские ТЭЦ</t>
  </si>
  <si>
    <t xml:space="preserve">ООО ЧОО СПАРТА</t>
  </si>
  <si>
    <t xml:space="preserve">4101175445</t>
  </si>
  <si>
    <t xml:space="preserve">27200-2025</t>
  </si>
  <si>
    <t xml:space="preserve">Всего договоров</t>
  </si>
  <si>
    <t xml:space="preserve">Суммарная стоимость</t>
  </si>
  <si>
    <t xml:space="preserve">Из них инновационной продукции</t>
  </si>
  <si>
    <t xml:space="preserve">сведения о которых не подлежат размещению в единой информационной системе в соответствии с частью 15 статьи 4 Федерального закона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</si>
  <si>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</t>
  </si>
  <si>
    <t xml:space="preserve"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</si>
</sst>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DD/MM/YYYY"/>
    <numFmt numFmtId="168" formatCode="#,##0.00"/>
    <numFmt numFmtId="169" formatCode="DD\.MMM"/>
    <numFmt numFmtId="170" formatCode="0"/>
  </numFmts>
  <fonts count="9">
    <font>
      <sz val="11"/>
      <color rgb="FF000000"/>
      <name val="Arial1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2"/>
      <family val="0"/>
      <charset val="204"/>
    </font>
    <font>
      <b val="true"/>
      <sz val="8"/>
      <color rgb="FF000000"/>
      <name val="Arial2"/>
      <family val="0"/>
      <charset val="204"/>
    </font>
    <font>
      <b val="true"/>
      <sz val="10"/>
      <color rgb="FF000000"/>
      <name val="Arial2"/>
      <family val="0"/>
      <charset val="204"/>
    </font>
    <font>
      <sz val="10"/>
      <color rgb="FF000000"/>
      <name val="Arial2"/>
      <family val="0"/>
      <charset val="204"/>
    </font>
    <font>
      <sz val="9"/>
      <name val="Arial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3A2C7"/>
      </patternFill>
    </fill>
    <fill>
      <patternFill patternType="solid">
        <fgColor rgb="FFFF9900"/>
        <bgColor rgb="FFFFCC00"/>
      </patternFill>
    </fill>
    <fill>
      <patternFill patternType="solid">
        <fgColor rgb="FFFFCC66"/>
        <bgColor rgb="FFFFCC00"/>
      </patternFill>
    </fill>
    <fill>
      <patternFill patternType="solid">
        <fgColor rgb="FF93CDDD"/>
        <bgColor rgb="FFBFBFBF"/>
      </patternFill>
    </fill>
    <fill>
      <patternFill patternType="solid">
        <fgColor rgb="FFDBEEF4"/>
        <bgColor rgb="FFE6E0EC"/>
      </patternFill>
    </fill>
    <fill>
      <patternFill patternType="solid">
        <fgColor rgb="FFB3A2C7"/>
        <bgColor rgb="FFBFBFBF"/>
      </patternFill>
    </fill>
    <fill>
      <patternFill patternType="solid">
        <fgColor rgb="FFE6E0EC"/>
        <bgColor rgb="FFDBEEF4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5" fillId="5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8" fontId="4" fillId="6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" fillId="6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7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8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B3A2C7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9"/>
  <sheetViews>
    <sheetView showFormulas="false" showGridLines="true" showRowColHeaders="true" showZeros="true" rightToLeft="false" tabSelected="true" showOutlineSymbols="true" defaultGridColor="true" view="normal" topLeftCell="B34" colorId="64" zoomScale="115" zoomScaleNormal="115" zoomScalePageLayoutView="100" workbookViewId="0">
      <selection pane="topLeft" activeCell="D75" activeCellId="0" sqref="D75"/>
    </sheetView>
  </sheetViews>
  <sheetFormatPr defaultRowHeight="14.25" zeroHeight="false" outlineLevelRow="0" outlineLevelCol="0"/>
  <cols>
    <col collapsed="false" customWidth="true" hidden="false" outlineLevel="0" max="1" min="1" style="0" width="46.38"/>
    <col collapsed="false" customWidth="true" hidden="false" outlineLevel="0" max="2" min="2" style="0" width="29.75"/>
    <col collapsed="false" customWidth="true" hidden="false" outlineLevel="0" max="3" min="3" style="0" width="5.75"/>
    <col collapsed="false" customWidth="true" hidden="false" outlineLevel="0" max="4" min="4" style="0" width="37.75"/>
    <col collapsed="false" customWidth="true" hidden="false" outlineLevel="0" max="5" min="5" style="0" width="4.25"/>
    <col collapsed="false" customWidth="true" hidden="false" outlineLevel="0" max="6" min="6" style="0" width="8.53"/>
    <col collapsed="false" customWidth="true" hidden="false" outlineLevel="0" max="7" min="7" style="0" width="8.75"/>
    <col collapsed="false" customWidth="true" hidden="false" outlineLevel="0" max="8" min="8" style="0" width="28.87"/>
    <col collapsed="false" customWidth="true" hidden="false" outlineLevel="0" max="10" min="9" style="0" width="13.26"/>
    <col collapsed="false" customWidth="true" hidden="false" outlineLevel="0" max="11" min="11" style="0" width="9.13"/>
    <col collapsed="false" customWidth="true" hidden="false" outlineLevel="0" max="12" min="12" style="0" width="24.12"/>
    <col collapsed="false" customWidth="true" hidden="false" outlineLevel="0" max="1021" min="13" style="0" width="9.13"/>
    <col collapsed="false" customWidth="true" hidden="false" outlineLevel="0" max="1022" min="1022" style="0" width="9"/>
    <col collapsed="false" customWidth="true" hidden="false" outlineLevel="0" max="1025" min="1023" style="0" width="8.51"/>
  </cols>
  <sheetData>
    <row r="1" s="6" customFormat="true" ht="11.25" hidden="false" customHeight="false" outlineLevel="0" collapsed="false">
      <c r="A1" s="1"/>
      <c r="B1" s="2"/>
      <c r="C1" s="3"/>
      <c r="D1" s="2"/>
      <c r="E1" s="2"/>
      <c r="F1" s="2"/>
      <c r="G1" s="4"/>
      <c r="H1" s="2"/>
      <c r="I1" s="5"/>
    </row>
    <row r="2" s="6" customFormat="true" ht="11.2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7"/>
      <c r="I2" s="7"/>
    </row>
    <row r="3" s="6" customFormat="true" ht="11.25" hidden="false" customHeight="tru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</row>
    <row r="4" s="1" customFormat="true" ht="11.25" hidden="false" customHeight="true" outlineLevel="0" collapsed="false"/>
    <row r="5" s="13" customFormat="true" ht="11.25" hidden="false" customHeight="true" outlineLevel="0" collapsed="false">
      <c r="A5" s="9" t="s">
        <v>2</v>
      </c>
      <c r="B5" s="10" t="s">
        <v>3</v>
      </c>
      <c r="C5" s="9" t="s">
        <v>4</v>
      </c>
      <c r="D5" s="10" t="s">
        <v>5</v>
      </c>
      <c r="E5" s="10" t="s">
        <v>6</v>
      </c>
      <c r="F5" s="10" t="s">
        <v>7</v>
      </c>
      <c r="G5" s="11" t="s">
        <v>8</v>
      </c>
      <c r="H5" s="12" t="s">
        <v>9</v>
      </c>
      <c r="I5" s="10" t="s">
        <v>10</v>
      </c>
      <c r="J5" s="10" t="s">
        <v>11</v>
      </c>
    </row>
    <row r="6" s="13" customFormat="true" ht="11.25" hidden="false" customHeight="true" outlineLevel="0" collapsed="false">
      <c r="A6" s="9"/>
      <c r="B6" s="10"/>
      <c r="C6" s="9"/>
      <c r="D6" s="10"/>
      <c r="E6" s="10"/>
      <c r="F6" s="10"/>
      <c r="G6" s="11"/>
      <c r="H6" s="12"/>
      <c r="I6" s="10"/>
      <c r="J6" s="10"/>
    </row>
    <row r="7" s="13" customFormat="true" ht="11.25" hidden="false" customHeight="true" outlineLevel="0" collapsed="false">
      <c r="A7" s="9" t="n">
        <v>1</v>
      </c>
      <c r="B7" s="10" t="s">
        <v>12</v>
      </c>
      <c r="C7" s="10" t="s">
        <v>13</v>
      </c>
      <c r="D7" s="9" t="n">
        <v>4</v>
      </c>
      <c r="E7" s="9" t="n">
        <v>5</v>
      </c>
      <c r="F7" s="9" t="n">
        <v>6</v>
      </c>
      <c r="G7" s="10" t="s">
        <v>14</v>
      </c>
      <c r="H7" s="10" t="s">
        <v>15</v>
      </c>
      <c r="I7" s="9" t="n">
        <v>9</v>
      </c>
      <c r="J7" s="9" t="n">
        <v>10</v>
      </c>
    </row>
    <row r="8" s="13" customFormat="true" ht="11.25" hidden="false" customHeight="true" outlineLevel="0" collapsed="false">
      <c r="A8" s="14" t="s">
        <v>16</v>
      </c>
      <c r="B8" s="14" t="s">
        <v>17</v>
      </c>
      <c r="C8" s="14"/>
      <c r="D8" s="15" t="s">
        <v>18</v>
      </c>
      <c r="E8" s="15" t="s">
        <v>19</v>
      </c>
      <c r="F8" s="15" t="s">
        <v>20</v>
      </c>
      <c r="G8" s="16" t="n">
        <v>45953</v>
      </c>
      <c r="H8" s="17" t="s">
        <v>21</v>
      </c>
      <c r="I8" s="18" t="n">
        <v>1889292.21</v>
      </c>
      <c r="J8" s="18" t="n">
        <v>2267150.65</v>
      </c>
    </row>
    <row r="9" s="13" customFormat="true" ht="11.25" hidden="false" customHeight="true" outlineLevel="0" collapsed="false">
      <c r="A9" s="14" t="s">
        <v>22</v>
      </c>
      <c r="B9" s="14" t="s">
        <v>23</v>
      </c>
      <c r="C9" s="14"/>
      <c r="D9" s="15" t="s">
        <v>24</v>
      </c>
      <c r="E9" s="15" t="s">
        <v>25</v>
      </c>
      <c r="F9" s="15" t="s">
        <v>26</v>
      </c>
      <c r="G9" s="16" t="n">
        <v>45952</v>
      </c>
      <c r="H9" s="17" t="s">
        <v>27</v>
      </c>
      <c r="I9" s="18" t="n">
        <v>358000</v>
      </c>
      <c r="J9" s="18" t="n">
        <v>429600</v>
      </c>
    </row>
    <row r="10" s="13" customFormat="true" ht="11.25" hidden="false" customHeight="true" outlineLevel="0" collapsed="false">
      <c r="A10" s="14" t="s">
        <v>28</v>
      </c>
      <c r="B10" s="14" t="s">
        <v>29</v>
      </c>
      <c r="C10" s="14"/>
      <c r="D10" s="15" t="s">
        <v>30</v>
      </c>
      <c r="E10" s="15" t="s">
        <v>19</v>
      </c>
      <c r="F10" s="15" t="s">
        <v>31</v>
      </c>
      <c r="G10" s="16" t="n">
        <v>45937</v>
      </c>
      <c r="H10" s="17" t="s">
        <v>32</v>
      </c>
      <c r="I10" s="18" t="n">
        <v>423000</v>
      </c>
      <c r="J10" s="18" t="n">
        <v>507600</v>
      </c>
    </row>
    <row r="11" s="13" customFormat="true" ht="11.25" hidden="false" customHeight="true" outlineLevel="0" collapsed="false">
      <c r="A11" s="14" t="s">
        <v>33</v>
      </c>
      <c r="B11" s="14" t="s">
        <v>23</v>
      </c>
      <c r="C11" s="14"/>
      <c r="D11" s="15" t="s">
        <v>34</v>
      </c>
      <c r="E11" s="15" t="s">
        <v>25</v>
      </c>
      <c r="F11" s="15" t="s">
        <v>35</v>
      </c>
      <c r="G11" s="16" t="n">
        <v>45937</v>
      </c>
      <c r="H11" s="17" t="s">
        <v>36</v>
      </c>
      <c r="I11" s="18" t="n">
        <v>1083333333.33</v>
      </c>
      <c r="J11" s="18" t="n">
        <v>1300000000</v>
      </c>
    </row>
    <row r="12" s="13" customFormat="true" ht="11.25" hidden="false" customHeight="true" outlineLevel="0" collapsed="false">
      <c r="A12" s="14" t="s">
        <v>37</v>
      </c>
      <c r="B12" s="14" t="s">
        <v>38</v>
      </c>
      <c r="C12" s="14"/>
      <c r="D12" s="15" t="s">
        <v>39</v>
      </c>
      <c r="E12" s="15" t="s">
        <v>19</v>
      </c>
      <c r="F12" s="15" t="s">
        <v>40</v>
      </c>
      <c r="G12" s="16" t="n">
        <v>45936</v>
      </c>
      <c r="H12" s="17" t="s">
        <v>41</v>
      </c>
      <c r="I12" s="18" t="n">
        <v>627970</v>
      </c>
      <c r="J12" s="18" t="n">
        <v>753564</v>
      </c>
    </row>
    <row r="13" s="13" customFormat="true" ht="11.25" hidden="false" customHeight="true" outlineLevel="0" collapsed="false">
      <c r="A13" s="14" t="s">
        <v>42</v>
      </c>
      <c r="B13" s="14" t="s">
        <v>43</v>
      </c>
      <c r="C13" s="14"/>
      <c r="D13" s="15" t="s">
        <v>44</v>
      </c>
      <c r="E13" s="15" t="s">
        <v>19</v>
      </c>
      <c r="F13" s="15" t="s">
        <v>45</v>
      </c>
      <c r="G13" s="16" t="n">
        <v>45951</v>
      </c>
      <c r="H13" s="17" t="s">
        <v>46</v>
      </c>
      <c r="I13" s="18" t="n">
        <v>485000</v>
      </c>
      <c r="J13" s="18" t="n">
        <v>582000</v>
      </c>
    </row>
    <row r="14" s="13" customFormat="true" ht="11.25" hidden="false" customHeight="true" outlineLevel="0" collapsed="false">
      <c r="A14" s="14" t="s">
        <v>47</v>
      </c>
      <c r="B14" s="14" t="s">
        <v>38</v>
      </c>
      <c r="C14" s="14"/>
      <c r="D14" s="15" t="s">
        <v>48</v>
      </c>
      <c r="E14" s="15" t="s">
        <v>19</v>
      </c>
      <c r="F14" s="15" t="s">
        <v>49</v>
      </c>
      <c r="G14" s="16" t="n">
        <v>45939</v>
      </c>
      <c r="H14" s="17" t="s">
        <v>50</v>
      </c>
      <c r="I14" s="18" t="n">
        <v>4270833.33</v>
      </c>
      <c r="J14" s="18" t="n">
        <v>5125000</v>
      </c>
    </row>
    <row r="15" s="13" customFormat="true" ht="11.25" hidden="false" customHeight="true" outlineLevel="0" collapsed="false">
      <c r="A15" s="14" t="s">
        <v>51</v>
      </c>
      <c r="B15" s="14" t="s">
        <v>38</v>
      </c>
      <c r="C15" s="14"/>
      <c r="D15" s="15" t="s">
        <v>48</v>
      </c>
      <c r="E15" s="15" t="s">
        <v>19</v>
      </c>
      <c r="F15" s="15" t="s">
        <v>49</v>
      </c>
      <c r="G15" s="16" t="n">
        <v>45938</v>
      </c>
      <c r="H15" s="17" t="s">
        <v>52</v>
      </c>
      <c r="I15" s="18" t="n">
        <v>10695833.33</v>
      </c>
      <c r="J15" s="18" t="n">
        <v>12835000</v>
      </c>
    </row>
    <row r="16" s="13" customFormat="true" ht="11.25" hidden="false" customHeight="true" outlineLevel="0" collapsed="false">
      <c r="A16" s="14" t="s">
        <v>53</v>
      </c>
      <c r="B16" s="14" t="s">
        <v>29</v>
      </c>
      <c r="C16" s="14"/>
      <c r="D16" s="15" t="s">
        <v>54</v>
      </c>
      <c r="E16" s="15" t="s">
        <v>19</v>
      </c>
      <c r="F16" s="15" t="s">
        <v>55</v>
      </c>
      <c r="G16" s="16" t="n">
        <v>45947</v>
      </c>
      <c r="H16" s="17" t="s">
        <v>56</v>
      </c>
      <c r="I16" s="18" t="n">
        <v>360000</v>
      </c>
      <c r="J16" s="18" t="n">
        <v>432000</v>
      </c>
    </row>
    <row r="17" s="13" customFormat="true" ht="11.25" hidden="false" customHeight="true" outlineLevel="0" collapsed="false">
      <c r="A17" s="14" t="s">
        <v>57</v>
      </c>
      <c r="B17" s="14" t="s">
        <v>38</v>
      </c>
      <c r="C17" s="14"/>
      <c r="D17" s="15" t="s">
        <v>48</v>
      </c>
      <c r="E17" s="15" t="s">
        <v>19</v>
      </c>
      <c r="F17" s="15" t="s">
        <v>49</v>
      </c>
      <c r="G17" s="16" t="n">
        <v>45931</v>
      </c>
      <c r="H17" s="17" t="s">
        <v>58</v>
      </c>
      <c r="I17" s="18" t="n">
        <v>1666666.67</v>
      </c>
      <c r="J17" s="18" t="n">
        <v>2000000</v>
      </c>
    </row>
    <row r="18" s="13" customFormat="true" ht="11.25" hidden="false" customHeight="true" outlineLevel="0" collapsed="false">
      <c r="A18" s="14" t="s">
        <v>59</v>
      </c>
      <c r="B18" s="14" t="s">
        <v>17</v>
      </c>
      <c r="C18" s="14"/>
      <c r="D18" s="15" t="s">
        <v>60</v>
      </c>
      <c r="E18" s="15" t="s">
        <v>19</v>
      </c>
      <c r="F18" s="15" t="s">
        <v>61</v>
      </c>
      <c r="G18" s="16" t="n">
        <v>45947</v>
      </c>
      <c r="H18" s="17" t="s">
        <v>62</v>
      </c>
      <c r="I18" s="18" t="n">
        <v>490000</v>
      </c>
      <c r="J18" s="18" t="n">
        <v>588000</v>
      </c>
    </row>
    <row r="19" s="13" customFormat="true" ht="11.25" hidden="false" customHeight="true" outlineLevel="0" collapsed="false">
      <c r="A19" s="14" t="s">
        <v>63</v>
      </c>
      <c r="B19" s="14" t="s">
        <v>29</v>
      </c>
      <c r="C19" s="14"/>
      <c r="D19" s="15" t="s">
        <v>64</v>
      </c>
      <c r="E19" s="15" t="s">
        <v>19</v>
      </c>
      <c r="F19" s="15" t="s">
        <v>65</v>
      </c>
      <c r="G19" s="16" t="n">
        <v>45953</v>
      </c>
      <c r="H19" s="17" t="s">
        <v>66</v>
      </c>
      <c r="I19" s="18" t="n">
        <v>345000</v>
      </c>
      <c r="J19" s="18" t="n">
        <v>414000</v>
      </c>
    </row>
    <row r="20" s="13" customFormat="true" ht="11.25" hidden="false" customHeight="true" outlineLevel="0" collapsed="false">
      <c r="A20" s="14" t="s">
        <v>67</v>
      </c>
      <c r="B20" s="14" t="s">
        <v>68</v>
      </c>
      <c r="C20" s="14"/>
      <c r="D20" s="15" t="s">
        <v>69</v>
      </c>
      <c r="E20" s="15" t="s">
        <v>19</v>
      </c>
      <c r="F20" s="15" t="s">
        <v>70</v>
      </c>
      <c r="G20" s="16" t="n">
        <v>45943</v>
      </c>
      <c r="H20" s="17" t="s">
        <v>71</v>
      </c>
      <c r="I20" s="18" t="n">
        <v>3064798.85</v>
      </c>
      <c r="J20" s="18" t="n">
        <v>3677758.62</v>
      </c>
    </row>
    <row r="21" s="13" customFormat="true" ht="11.25" hidden="false" customHeight="true" outlineLevel="0" collapsed="false">
      <c r="A21" s="14" t="s">
        <v>72</v>
      </c>
      <c r="B21" s="14" t="s">
        <v>73</v>
      </c>
      <c r="C21" s="19" t="s">
        <v>19</v>
      </c>
      <c r="D21" s="15" t="s">
        <v>74</v>
      </c>
      <c r="E21" s="15" t="s">
        <v>19</v>
      </c>
      <c r="F21" s="15" t="s">
        <v>75</v>
      </c>
      <c r="G21" s="16" t="n">
        <v>45958</v>
      </c>
      <c r="H21" s="17" t="s">
        <v>76</v>
      </c>
      <c r="I21" s="18" t="n">
        <v>32784421.52</v>
      </c>
      <c r="J21" s="18" t="n">
        <v>39341305.82</v>
      </c>
    </row>
    <row r="22" s="13" customFormat="true" ht="11.25" hidden="false" customHeight="true" outlineLevel="0" collapsed="false">
      <c r="A22" s="14" t="s">
        <v>77</v>
      </c>
      <c r="B22" s="14" t="s">
        <v>68</v>
      </c>
      <c r="C22" s="14"/>
      <c r="D22" s="15" t="s">
        <v>78</v>
      </c>
      <c r="E22" s="15" t="s">
        <v>25</v>
      </c>
      <c r="F22" s="15" t="s">
        <v>79</v>
      </c>
      <c r="G22" s="16" t="n">
        <v>45945</v>
      </c>
      <c r="H22" s="17" t="s">
        <v>80</v>
      </c>
      <c r="I22" s="18" t="n">
        <v>13243499.96</v>
      </c>
      <c r="J22" s="18" t="n">
        <v>15892199.95</v>
      </c>
      <c r="M22" s="13" t="n">
        <v>8254195.48</v>
      </c>
      <c r="N22" s="13" t="n">
        <v>9905034.58</v>
      </c>
    </row>
    <row r="23" s="13" customFormat="true" ht="11.25" hidden="false" customHeight="true" outlineLevel="0" collapsed="false">
      <c r="A23" s="14" t="s">
        <v>81</v>
      </c>
      <c r="B23" s="14" t="s">
        <v>82</v>
      </c>
      <c r="C23" s="14"/>
      <c r="D23" s="15" t="s">
        <v>83</v>
      </c>
      <c r="E23" s="15" t="s">
        <v>19</v>
      </c>
      <c r="F23" s="15" t="s">
        <v>84</v>
      </c>
      <c r="G23" s="16" t="n">
        <v>45961</v>
      </c>
      <c r="H23" s="17" t="s">
        <v>85</v>
      </c>
      <c r="I23" s="18" t="n">
        <v>2971300.59</v>
      </c>
      <c r="J23" s="18" t="n">
        <v>3565560.71</v>
      </c>
      <c r="M23" s="13" t="n">
        <v>1414929.68</v>
      </c>
      <c r="N23" s="13" t="n">
        <v>1697915.62</v>
      </c>
    </row>
    <row r="24" s="13" customFormat="true" ht="11.25" hidden="false" customHeight="true" outlineLevel="0" collapsed="false">
      <c r="A24" s="14" t="s">
        <v>86</v>
      </c>
      <c r="B24" s="14" t="s">
        <v>68</v>
      </c>
      <c r="C24" s="15"/>
      <c r="D24" s="15" t="s">
        <v>87</v>
      </c>
      <c r="E24" s="15" t="s">
        <v>25</v>
      </c>
      <c r="F24" s="15" t="s">
        <v>88</v>
      </c>
      <c r="G24" s="16" t="n">
        <v>45938</v>
      </c>
      <c r="H24" s="17" t="s">
        <v>89</v>
      </c>
      <c r="I24" s="18" t="n">
        <v>8254195.48</v>
      </c>
      <c r="J24" s="18" t="n">
        <v>9905034.58</v>
      </c>
      <c r="K24" s="20"/>
    </row>
    <row r="25" s="13" customFormat="true" ht="11.25" hidden="false" customHeight="true" outlineLevel="0" collapsed="false">
      <c r="A25" s="14" t="s">
        <v>90</v>
      </c>
      <c r="B25" s="14" t="s">
        <v>23</v>
      </c>
      <c r="C25" s="14"/>
      <c r="D25" s="15" t="s">
        <v>91</v>
      </c>
      <c r="E25" s="15" t="s">
        <v>25</v>
      </c>
      <c r="F25" s="15" t="s">
        <v>92</v>
      </c>
      <c r="G25" s="16" t="n">
        <v>45937</v>
      </c>
      <c r="H25" s="17" t="s">
        <v>93</v>
      </c>
      <c r="I25" s="18" t="n">
        <v>79258264.32</v>
      </c>
      <c r="J25" s="18" t="n">
        <v>95109917.18</v>
      </c>
    </row>
    <row r="26" s="13" customFormat="true" ht="11.25" hidden="false" customHeight="true" outlineLevel="0" collapsed="false">
      <c r="A26" s="14" t="s">
        <v>94</v>
      </c>
      <c r="B26" s="14" t="s">
        <v>17</v>
      </c>
      <c r="C26" s="14"/>
      <c r="D26" s="15" t="s">
        <v>95</v>
      </c>
      <c r="E26" s="15" t="s">
        <v>19</v>
      </c>
      <c r="F26" s="15" t="s">
        <v>96</v>
      </c>
      <c r="G26" s="16" t="n">
        <v>45951</v>
      </c>
      <c r="H26" s="17" t="s">
        <v>97</v>
      </c>
      <c r="I26" s="18" t="n">
        <v>1725000</v>
      </c>
      <c r="J26" s="18" t="n">
        <v>2070000</v>
      </c>
    </row>
    <row r="27" s="13" customFormat="true" ht="11.25" hidden="false" customHeight="true" outlineLevel="0" collapsed="false">
      <c r="A27" s="14" t="s">
        <v>98</v>
      </c>
      <c r="B27" s="14" t="s">
        <v>17</v>
      </c>
      <c r="C27" s="14"/>
      <c r="D27" s="15" t="s">
        <v>99</v>
      </c>
      <c r="E27" s="15" t="s">
        <v>19</v>
      </c>
      <c r="F27" s="15" t="s">
        <v>100</v>
      </c>
      <c r="G27" s="16" t="n">
        <v>45961</v>
      </c>
      <c r="H27" s="17" t="s">
        <v>101</v>
      </c>
      <c r="I27" s="18" t="n">
        <v>648600</v>
      </c>
      <c r="J27" s="18" t="n">
        <v>778320</v>
      </c>
    </row>
    <row r="28" s="13" customFormat="true" ht="11.25" hidden="false" customHeight="true" outlineLevel="0" collapsed="false">
      <c r="A28" s="14" t="s">
        <v>102</v>
      </c>
      <c r="B28" s="14" t="s">
        <v>29</v>
      </c>
      <c r="C28" s="14"/>
      <c r="D28" s="15" t="s">
        <v>103</v>
      </c>
      <c r="E28" s="15" t="s">
        <v>19</v>
      </c>
      <c r="F28" s="15" t="s">
        <v>104</v>
      </c>
      <c r="G28" s="16" t="n">
        <v>45937</v>
      </c>
      <c r="H28" s="17" t="s">
        <v>105</v>
      </c>
      <c r="I28" s="18" t="n">
        <v>224172</v>
      </c>
      <c r="J28" s="18" t="n">
        <v>269006.4</v>
      </c>
    </row>
    <row r="29" s="13" customFormat="true" ht="11.25" hidden="false" customHeight="true" outlineLevel="0" collapsed="false">
      <c r="A29" s="14" t="s">
        <v>106</v>
      </c>
      <c r="B29" s="14" t="s">
        <v>17</v>
      </c>
      <c r="C29" s="14"/>
      <c r="D29" s="15" t="s">
        <v>107</v>
      </c>
      <c r="E29" s="15" t="s">
        <v>19</v>
      </c>
      <c r="F29" s="15" t="s">
        <v>108</v>
      </c>
      <c r="G29" s="16" t="n">
        <v>45954</v>
      </c>
      <c r="H29" s="17" t="s">
        <v>109</v>
      </c>
      <c r="I29" s="18" t="n">
        <v>1955930</v>
      </c>
      <c r="J29" s="18" t="n">
        <v>2347116</v>
      </c>
    </row>
    <row r="30" s="13" customFormat="true" ht="11.25" hidden="false" customHeight="true" outlineLevel="0" collapsed="false">
      <c r="A30" s="14" t="s">
        <v>110</v>
      </c>
      <c r="B30" s="14" t="s">
        <v>111</v>
      </c>
      <c r="C30" s="14"/>
      <c r="D30" s="15" t="s">
        <v>112</v>
      </c>
      <c r="E30" s="15" t="s">
        <v>19</v>
      </c>
      <c r="F30" s="15" t="s">
        <v>113</v>
      </c>
      <c r="G30" s="16" t="n">
        <v>45946</v>
      </c>
      <c r="H30" s="17" t="s">
        <v>114</v>
      </c>
      <c r="I30" s="18" t="n">
        <v>5289474.2</v>
      </c>
      <c r="J30" s="18" t="n">
        <v>6347369.04</v>
      </c>
    </row>
    <row r="31" s="13" customFormat="true" ht="11.25" hidden="false" customHeight="true" outlineLevel="0" collapsed="false">
      <c r="A31" s="14" t="s">
        <v>115</v>
      </c>
      <c r="B31" s="14" t="s">
        <v>17</v>
      </c>
      <c r="C31" s="14"/>
      <c r="D31" s="15" t="s">
        <v>116</v>
      </c>
      <c r="E31" s="15" t="s">
        <v>19</v>
      </c>
      <c r="F31" s="15" t="s">
        <v>117</v>
      </c>
      <c r="G31" s="16" t="n">
        <v>45956</v>
      </c>
      <c r="H31" s="17" t="s">
        <v>118</v>
      </c>
      <c r="I31" s="18" t="n">
        <v>1091155</v>
      </c>
      <c r="J31" s="18" t="n">
        <v>1309386</v>
      </c>
    </row>
    <row r="32" s="13" customFormat="true" ht="11.25" hidden="false" customHeight="true" outlineLevel="0" collapsed="false">
      <c r="A32" s="14" t="s">
        <v>119</v>
      </c>
      <c r="B32" s="14" t="s">
        <v>17</v>
      </c>
      <c r="C32" s="14"/>
      <c r="D32" s="15" t="s">
        <v>120</v>
      </c>
      <c r="E32" s="15" t="s">
        <v>19</v>
      </c>
      <c r="F32" s="15" t="s">
        <v>121</v>
      </c>
      <c r="G32" s="16" t="n">
        <v>45952</v>
      </c>
      <c r="H32" s="17" t="s">
        <v>122</v>
      </c>
      <c r="I32" s="18" t="n">
        <v>1617088.08</v>
      </c>
      <c r="J32" s="18" t="n">
        <v>1940505.7</v>
      </c>
    </row>
    <row r="33" s="13" customFormat="true" ht="11.25" hidden="false" customHeight="true" outlineLevel="0" collapsed="false">
      <c r="A33" s="14" t="s">
        <v>123</v>
      </c>
      <c r="B33" s="14" t="s">
        <v>17</v>
      </c>
      <c r="C33" s="21"/>
      <c r="D33" s="15" t="s">
        <v>124</v>
      </c>
      <c r="E33" s="15" t="s">
        <v>19</v>
      </c>
      <c r="F33" s="15" t="s">
        <v>125</v>
      </c>
      <c r="G33" s="16" t="n">
        <v>45959</v>
      </c>
      <c r="H33" s="17" t="s">
        <v>126</v>
      </c>
      <c r="I33" s="18" t="n">
        <v>709006.77</v>
      </c>
      <c r="J33" s="18" t="n">
        <v>850808.12</v>
      </c>
    </row>
    <row r="34" s="13" customFormat="true" ht="11.25" hidden="false" customHeight="true" outlineLevel="0" collapsed="false">
      <c r="A34" s="14" t="s">
        <v>127</v>
      </c>
      <c r="B34" s="14" t="s">
        <v>29</v>
      </c>
      <c r="C34" s="14"/>
      <c r="D34" s="15" t="s">
        <v>128</v>
      </c>
      <c r="E34" s="15" t="s">
        <v>19</v>
      </c>
      <c r="F34" s="15" t="s">
        <v>129</v>
      </c>
      <c r="G34" s="16" t="n">
        <v>45946</v>
      </c>
      <c r="H34" s="17" t="s">
        <v>130</v>
      </c>
      <c r="I34" s="18" t="n">
        <v>123840</v>
      </c>
      <c r="J34" s="18" t="n">
        <v>148608</v>
      </c>
    </row>
    <row r="35" s="13" customFormat="true" ht="11.25" hidden="false" customHeight="true" outlineLevel="0" collapsed="false">
      <c r="A35" s="14" t="s">
        <v>131</v>
      </c>
      <c r="B35" s="14" t="s">
        <v>17</v>
      </c>
      <c r="C35" s="14"/>
      <c r="D35" s="15" t="s">
        <v>132</v>
      </c>
      <c r="E35" s="15" t="s">
        <v>19</v>
      </c>
      <c r="F35" s="15" t="s">
        <v>133</v>
      </c>
      <c r="G35" s="16" t="n">
        <v>45959</v>
      </c>
      <c r="H35" s="17" t="s">
        <v>134</v>
      </c>
      <c r="I35" s="18" t="n">
        <v>262337.47</v>
      </c>
      <c r="J35" s="18" t="n">
        <v>305665.17</v>
      </c>
    </row>
    <row r="36" s="13" customFormat="true" ht="11.25" hidden="false" customHeight="true" outlineLevel="0" collapsed="false">
      <c r="A36" s="14" t="s">
        <v>135</v>
      </c>
      <c r="B36" s="14" t="s">
        <v>68</v>
      </c>
      <c r="C36" s="14"/>
      <c r="D36" s="15" t="s">
        <v>136</v>
      </c>
      <c r="E36" s="15" t="s">
        <v>19</v>
      </c>
      <c r="F36" s="15" t="s">
        <v>137</v>
      </c>
      <c r="G36" s="16" t="n">
        <v>45961</v>
      </c>
      <c r="H36" s="17" t="s">
        <v>138</v>
      </c>
      <c r="I36" s="18" t="n">
        <v>3835126.33</v>
      </c>
      <c r="J36" s="18" t="n">
        <v>4602151.6</v>
      </c>
    </row>
    <row r="37" s="13" customFormat="true" ht="11.25" hidden="false" customHeight="true" outlineLevel="0" collapsed="false">
      <c r="A37" s="14" t="s">
        <v>139</v>
      </c>
      <c r="B37" s="14" t="s">
        <v>73</v>
      </c>
      <c r="C37" s="14"/>
      <c r="D37" s="15" t="s">
        <v>140</v>
      </c>
      <c r="E37" s="15" t="s">
        <v>19</v>
      </c>
      <c r="F37" s="15" t="s">
        <v>141</v>
      </c>
      <c r="G37" s="16" t="n">
        <v>45943</v>
      </c>
      <c r="H37" s="17" t="s">
        <v>142</v>
      </c>
      <c r="I37" s="18" t="n">
        <v>17520000</v>
      </c>
      <c r="J37" s="18" t="n">
        <v>17520000</v>
      </c>
    </row>
    <row r="38" s="13" customFormat="true" ht="11.25" hidden="false" customHeight="true" outlineLevel="0" collapsed="false">
      <c r="A38" s="14" t="s">
        <v>143</v>
      </c>
      <c r="B38" s="14" t="s">
        <v>68</v>
      </c>
      <c r="C38" s="14"/>
      <c r="D38" s="15" t="s">
        <v>144</v>
      </c>
      <c r="E38" s="15" t="s">
        <v>19</v>
      </c>
      <c r="F38" s="15" t="s">
        <v>145</v>
      </c>
      <c r="G38" s="16" t="n">
        <v>45937</v>
      </c>
      <c r="H38" s="17" t="s">
        <v>146</v>
      </c>
      <c r="I38" s="18" t="n">
        <v>6980000</v>
      </c>
      <c r="J38" s="18" t="n">
        <v>8376000</v>
      </c>
    </row>
    <row r="39" s="13" customFormat="true" ht="11.25" hidden="false" customHeight="true" outlineLevel="0" collapsed="false">
      <c r="A39" s="14" t="s">
        <v>147</v>
      </c>
      <c r="B39" s="14" t="s">
        <v>29</v>
      </c>
      <c r="C39" s="14"/>
      <c r="D39" s="15" t="s">
        <v>148</v>
      </c>
      <c r="E39" s="15" t="s">
        <v>19</v>
      </c>
      <c r="F39" s="15" t="s">
        <v>149</v>
      </c>
      <c r="G39" s="16" t="n">
        <v>45933</v>
      </c>
      <c r="H39" s="17" t="s">
        <v>150</v>
      </c>
      <c r="I39" s="18" t="n">
        <v>79126</v>
      </c>
      <c r="J39" s="18" t="n">
        <v>94951.2</v>
      </c>
    </row>
    <row r="40" s="13" customFormat="true" ht="11.25" hidden="false" customHeight="true" outlineLevel="0" collapsed="false">
      <c r="A40" s="14" t="s">
        <v>151</v>
      </c>
      <c r="B40" s="14" t="s">
        <v>152</v>
      </c>
      <c r="C40" s="14"/>
      <c r="D40" s="14" t="s">
        <v>153</v>
      </c>
      <c r="E40" s="15" t="s">
        <v>25</v>
      </c>
      <c r="F40" s="15" t="s">
        <v>154</v>
      </c>
      <c r="G40" s="16" t="n">
        <v>45950</v>
      </c>
      <c r="H40" s="17" t="s">
        <v>155</v>
      </c>
      <c r="I40" s="18" t="n">
        <v>289950</v>
      </c>
      <c r="J40" s="18" t="n">
        <v>289950</v>
      </c>
    </row>
    <row r="41" s="13" customFormat="true" ht="11.25" hidden="false" customHeight="true" outlineLevel="0" collapsed="false">
      <c r="A41" s="14" t="s">
        <v>156</v>
      </c>
      <c r="B41" s="14" t="s">
        <v>29</v>
      </c>
      <c r="C41" s="14"/>
      <c r="D41" s="15" t="s">
        <v>157</v>
      </c>
      <c r="E41" s="15" t="s">
        <v>19</v>
      </c>
      <c r="F41" s="15" t="s">
        <v>158</v>
      </c>
      <c r="G41" s="16" t="n">
        <v>45945</v>
      </c>
      <c r="H41" s="17" t="s">
        <v>159</v>
      </c>
      <c r="I41" s="18" t="n">
        <v>87685</v>
      </c>
      <c r="J41" s="18" t="n">
        <v>105222</v>
      </c>
    </row>
    <row r="42" s="13" customFormat="true" ht="11.25" hidden="false" customHeight="true" outlineLevel="0" collapsed="false">
      <c r="A42" s="14" t="s">
        <v>160</v>
      </c>
      <c r="B42" s="14" t="s">
        <v>73</v>
      </c>
      <c r="C42" s="14"/>
      <c r="D42" s="15" t="s">
        <v>161</v>
      </c>
      <c r="E42" s="15" t="s">
        <v>19</v>
      </c>
      <c r="F42" s="15" t="s">
        <v>162</v>
      </c>
      <c r="G42" s="16" t="n">
        <v>45957</v>
      </c>
      <c r="H42" s="17" t="s">
        <v>163</v>
      </c>
      <c r="I42" s="18" t="n">
        <v>20357550</v>
      </c>
      <c r="J42" s="18" t="n">
        <v>24429060</v>
      </c>
    </row>
    <row r="43" s="13" customFormat="true" ht="11.25" hidden="false" customHeight="true" outlineLevel="0" collapsed="false">
      <c r="A43" s="14" t="s">
        <v>164</v>
      </c>
      <c r="B43" s="14" t="s">
        <v>165</v>
      </c>
      <c r="C43" s="15"/>
      <c r="D43" s="15" t="s">
        <v>124</v>
      </c>
      <c r="E43" s="15" t="s">
        <v>19</v>
      </c>
      <c r="F43" s="15" t="s">
        <v>125</v>
      </c>
      <c r="G43" s="16" t="n">
        <v>45953</v>
      </c>
      <c r="H43" s="17" t="s">
        <v>166</v>
      </c>
      <c r="I43" s="18" t="n">
        <v>10128312.55</v>
      </c>
      <c r="J43" s="18" t="n">
        <v>12153975.06</v>
      </c>
      <c r="K43" s="20"/>
    </row>
    <row r="44" s="13" customFormat="true" ht="11.25" hidden="false" customHeight="true" outlineLevel="0" collapsed="false">
      <c r="A44" s="14" t="s">
        <v>167</v>
      </c>
      <c r="B44" s="14" t="s">
        <v>165</v>
      </c>
      <c r="C44" s="14"/>
      <c r="D44" s="15" t="s">
        <v>168</v>
      </c>
      <c r="E44" s="15" t="s">
        <v>19</v>
      </c>
      <c r="F44" s="15" t="s">
        <v>169</v>
      </c>
      <c r="G44" s="16" t="n">
        <v>45944</v>
      </c>
      <c r="H44" s="17" t="s">
        <v>170</v>
      </c>
      <c r="I44" s="18" t="n">
        <v>2220000</v>
      </c>
      <c r="J44" s="18" t="n">
        <v>2664000</v>
      </c>
    </row>
    <row r="45" s="13" customFormat="true" ht="11.25" hidden="false" customHeight="true" outlineLevel="0" collapsed="false">
      <c r="A45" s="14" t="s">
        <v>171</v>
      </c>
      <c r="B45" s="14" t="s">
        <v>73</v>
      </c>
      <c r="C45" s="15"/>
      <c r="D45" s="15" t="s">
        <v>172</v>
      </c>
      <c r="E45" s="15" t="s">
        <v>19</v>
      </c>
      <c r="F45" s="15" t="s">
        <v>173</v>
      </c>
      <c r="G45" s="16" t="n">
        <v>45952</v>
      </c>
      <c r="H45" s="17" t="s">
        <v>174</v>
      </c>
      <c r="I45" s="18" t="n">
        <v>21043550</v>
      </c>
      <c r="J45" s="18" t="n">
        <v>25252260</v>
      </c>
      <c r="K45" s="20"/>
    </row>
    <row r="46" s="13" customFormat="true" ht="11.25" hidden="false" customHeight="true" outlineLevel="0" collapsed="false">
      <c r="A46" s="14" t="s">
        <v>175</v>
      </c>
      <c r="B46" s="14" t="s">
        <v>165</v>
      </c>
      <c r="C46" s="14"/>
      <c r="D46" s="15" t="s">
        <v>176</v>
      </c>
      <c r="E46" s="15" t="s">
        <v>19</v>
      </c>
      <c r="F46" s="15" t="s">
        <v>177</v>
      </c>
      <c r="G46" s="16" t="n">
        <v>45951</v>
      </c>
      <c r="H46" s="17" t="s">
        <v>178</v>
      </c>
      <c r="I46" s="18" t="n">
        <v>4998457.26</v>
      </c>
      <c r="J46" s="18" t="n">
        <v>5998148.71</v>
      </c>
    </row>
    <row r="47" s="13" customFormat="true" ht="11.25" hidden="false" customHeight="true" outlineLevel="0" collapsed="false">
      <c r="A47" s="14" t="s">
        <v>179</v>
      </c>
      <c r="B47" s="14" t="s">
        <v>152</v>
      </c>
      <c r="C47" s="14"/>
      <c r="D47" s="15" t="s">
        <v>180</v>
      </c>
      <c r="E47" s="15" t="s">
        <v>25</v>
      </c>
      <c r="F47" s="15" t="s">
        <v>181</v>
      </c>
      <c r="G47" s="16" t="n">
        <v>45946</v>
      </c>
      <c r="H47" s="17" t="s">
        <v>182</v>
      </c>
      <c r="I47" s="18" t="n">
        <v>134400</v>
      </c>
      <c r="J47" s="18" t="n">
        <v>161280</v>
      </c>
    </row>
    <row r="48" s="13" customFormat="true" ht="11.25" hidden="false" customHeight="true" outlineLevel="0" collapsed="false">
      <c r="A48" s="14" t="s">
        <v>183</v>
      </c>
      <c r="B48" s="14" t="s">
        <v>17</v>
      </c>
      <c r="C48" s="14"/>
      <c r="D48" s="15" t="s">
        <v>184</v>
      </c>
      <c r="E48" s="15" t="s">
        <v>19</v>
      </c>
      <c r="F48" s="15" t="s">
        <v>185</v>
      </c>
      <c r="G48" s="16" t="n">
        <v>45950</v>
      </c>
      <c r="H48" s="17" t="s">
        <v>186</v>
      </c>
      <c r="I48" s="18" t="n">
        <v>1689250</v>
      </c>
      <c r="J48" s="18" t="n">
        <v>2027100</v>
      </c>
    </row>
    <row r="49" s="13" customFormat="true" ht="11.25" hidden="false" customHeight="true" outlineLevel="0" collapsed="false">
      <c r="A49" s="14" t="s">
        <v>187</v>
      </c>
      <c r="B49" s="14" t="s">
        <v>68</v>
      </c>
      <c r="C49" s="14"/>
      <c r="D49" s="15" t="s">
        <v>188</v>
      </c>
      <c r="E49" s="15" t="s">
        <v>19</v>
      </c>
      <c r="F49" s="15" t="s">
        <v>189</v>
      </c>
      <c r="G49" s="16" t="n">
        <v>45957</v>
      </c>
      <c r="H49" s="17" t="s">
        <v>190</v>
      </c>
      <c r="I49" s="18" t="n">
        <v>7507738</v>
      </c>
      <c r="J49" s="18" t="n">
        <v>9009285.6</v>
      </c>
    </row>
    <row r="50" s="13" customFormat="true" ht="11.25" hidden="false" customHeight="true" outlineLevel="0" collapsed="false">
      <c r="A50" s="14" t="s">
        <v>191</v>
      </c>
      <c r="B50" s="14" t="s">
        <v>192</v>
      </c>
      <c r="C50" s="14"/>
      <c r="D50" s="15" t="s">
        <v>193</v>
      </c>
      <c r="E50" s="15" t="s">
        <v>25</v>
      </c>
      <c r="F50" s="15" t="s">
        <v>194</v>
      </c>
      <c r="G50" s="16" t="n">
        <v>45933</v>
      </c>
      <c r="H50" s="17" t="s">
        <v>195</v>
      </c>
      <c r="I50" s="18" t="n">
        <v>2708400000</v>
      </c>
      <c r="J50" s="18" t="n">
        <v>2708400000</v>
      </c>
    </row>
    <row r="51" s="13" customFormat="true" ht="11.25" hidden="false" customHeight="true" outlineLevel="0" collapsed="false">
      <c r="A51" s="14" t="s">
        <v>196</v>
      </c>
      <c r="B51" s="14" t="s">
        <v>152</v>
      </c>
      <c r="C51" s="14"/>
      <c r="D51" s="15" t="s">
        <v>197</v>
      </c>
      <c r="E51" s="15" t="s">
        <v>25</v>
      </c>
      <c r="F51" s="15" t="s">
        <v>198</v>
      </c>
      <c r="G51" s="16" t="n">
        <v>45947</v>
      </c>
      <c r="H51" s="17" t="s">
        <v>199</v>
      </c>
      <c r="I51" s="18" t="n">
        <v>1083333333.33</v>
      </c>
      <c r="J51" s="18" t="n">
        <v>1300000000</v>
      </c>
    </row>
    <row r="52" s="13" customFormat="true" ht="11.25" hidden="false" customHeight="true" outlineLevel="0" collapsed="false">
      <c r="A52" s="14" t="s">
        <v>200</v>
      </c>
      <c r="B52" s="14" t="s">
        <v>68</v>
      </c>
      <c r="C52" s="14"/>
      <c r="D52" s="15" t="s">
        <v>201</v>
      </c>
      <c r="E52" s="15" t="s">
        <v>19</v>
      </c>
      <c r="F52" s="15" t="s">
        <v>202</v>
      </c>
      <c r="G52" s="16" t="n">
        <v>45950</v>
      </c>
      <c r="H52" s="17" t="s">
        <v>203</v>
      </c>
      <c r="I52" s="18" t="n">
        <v>13495833.33</v>
      </c>
      <c r="J52" s="18" t="n">
        <v>16195000</v>
      </c>
    </row>
    <row r="53" s="13" customFormat="true" ht="11.25" hidden="false" customHeight="true" outlineLevel="0" collapsed="false">
      <c r="A53" s="14" t="s">
        <v>204</v>
      </c>
      <c r="B53" s="14" t="s">
        <v>68</v>
      </c>
      <c r="C53" s="14"/>
      <c r="D53" s="15" t="s">
        <v>205</v>
      </c>
      <c r="E53" s="15" t="s">
        <v>19</v>
      </c>
      <c r="F53" s="15" t="s">
        <v>206</v>
      </c>
      <c r="G53" s="16" t="n">
        <v>45951</v>
      </c>
      <c r="H53" s="17" t="s">
        <v>207</v>
      </c>
      <c r="I53" s="18" t="n">
        <v>10156666.67</v>
      </c>
      <c r="J53" s="18" t="n">
        <v>12188000</v>
      </c>
    </row>
    <row r="54" s="13" customFormat="true" ht="11.25" hidden="false" customHeight="true" outlineLevel="0" collapsed="false">
      <c r="A54" s="14" t="s">
        <v>208</v>
      </c>
      <c r="B54" s="14" t="s">
        <v>165</v>
      </c>
      <c r="C54" s="14"/>
      <c r="D54" s="15" t="s">
        <v>209</v>
      </c>
      <c r="E54" s="15" t="s">
        <v>19</v>
      </c>
      <c r="F54" s="15" t="s">
        <v>210</v>
      </c>
      <c r="G54" s="16" t="n">
        <v>45953</v>
      </c>
      <c r="H54" s="17" t="s">
        <v>211</v>
      </c>
      <c r="I54" s="18" t="n">
        <v>6489712.03</v>
      </c>
      <c r="J54" s="18" t="n">
        <v>6489712.03</v>
      </c>
    </row>
    <row r="55" s="13" customFormat="true" ht="11.25" hidden="false" customHeight="true" outlineLevel="0" collapsed="false">
      <c r="A55" s="14" t="s">
        <v>212</v>
      </c>
      <c r="B55" s="14" t="s">
        <v>73</v>
      </c>
      <c r="C55" s="14"/>
      <c r="D55" s="15" t="s">
        <v>213</v>
      </c>
      <c r="E55" s="15" t="s">
        <v>19</v>
      </c>
      <c r="F55" s="15" t="s">
        <v>214</v>
      </c>
      <c r="G55" s="16" t="n">
        <v>45953</v>
      </c>
      <c r="H55" s="17" t="s">
        <v>215</v>
      </c>
      <c r="I55" s="18" t="n">
        <v>8547028.25</v>
      </c>
      <c r="J55" s="18" t="n">
        <v>10256433.9</v>
      </c>
    </row>
    <row r="56" s="13" customFormat="true" ht="11.25" hidden="false" customHeight="true" outlineLevel="0" collapsed="false">
      <c r="A56" s="14" t="s">
        <v>216</v>
      </c>
      <c r="B56" s="14" t="s">
        <v>217</v>
      </c>
      <c r="C56" s="15"/>
      <c r="D56" s="15" t="s">
        <v>78</v>
      </c>
      <c r="E56" s="22" t="s">
        <v>25</v>
      </c>
      <c r="F56" s="15" t="s">
        <v>79</v>
      </c>
      <c r="G56" s="16" t="n">
        <v>45960</v>
      </c>
      <c r="H56" s="17" t="s">
        <v>218</v>
      </c>
      <c r="I56" s="23" t="n">
        <v>53926355.92</v>
      </c>
      <c r="J56" s="23" t="n">
        <v>64711627.1</v>
      </c>
      <c r="K56" s="20"/>
    </row>
    <row r="57" s="13" customFormat="true" ht="11.25" hidden="false" customHeight="true" outlineLevel="0" collapsed="false">
      <c r="A57" s="14" t="s">
        <v>219</v>
      </c>
      <c r="B57" s="14" t="s">
        <v>192</v>
      </c>
      <c r="C57" s="14"/>
      <c r="D57" s="15" t="s">
        <v>220</v>
      </c>
      <c r="E57" s="15" t="s">
        <v>25</v>
      </c>
      <c r="F57" s="15" t="s">
        <v>221</v>
      </c>
      <c r="G57" s="16" t="n">
        <v>45945</v>
      </c>
      <c r="H57" s="17" t="s">
        <v>222</v>
      </c>
      <c r="I57" s="18" t="n">
        <v>349351887.5</v>
      </c>
      <c r="J57" s="18" t="n">
        <v>419222265</v>
      </c>
    </row>
    <row r="58" s="13" customFormat="true" ht="11.25" hidden="false" customHeight="true" outlineLevel="0" collapsed="false">
      <c r="A58" s="14" t="s">
        <v>223</v>
      </c>
      <c r="B58" s="14" t="s">
        <v>217</v>
      </c>
      <c r="C58" s="14"/>
      <c r="D58" s="15" t="s">
        <v>224</v>
      </c>
      <c r="E58" s="15" t="s">
        <v>19</v>
      </c>
      <c r="F58" s="15" t="s">
        <v>225</v>
      </c>
      <c r="G58" s="16" t="n">
        <v>45952</v>
      </c>
      <c r="H58" s="17" t="s">
        <v>226</v>
      </c>
      <c r="I58" s="18" t="n">
        <v>118200000</v>
      </c>
      <c r="J58" s="18" t="n">
        <v>124110000</v>
      </c>
    </row>
    <row r="59" s="13" customFormat="true" ht="11.25" hidden="false" customHeight="true" outlineLevel="0" collapsed="false">
      <c r="A59" s="1"/>
      <c r="B59" s="2"/>
      <c r="C59" s="3"/>
      <c r="D59" s="2"/>
      <c r="E59" s="2"/>
      <c r="F59" s="2"/>
      <c r="G59" s="4"/>
      <c r="H59" s="2"/>
      <c r="I59" s="24"/>
    </row>
    <row r="60" s="13" customFormat="true" ht="11.25" hidden="true" customHeight="true" outlineLevel="0" collapsed="false">
      <c r="A60" s="25"/>
      <c r="B60" s="2"/>
      <c r="C60" s="3"/>
      <c r="D60" s="2"/>
      <c r="E60" s="2"/>
      <c r="F60" s="2"/>
      <c r="G60" s="4"/>
      <c r="H60" s="26" t="s">
        <v>227</v>
      </c>
      <c r="I60" s="27" t="n">
        <f aca="false">COUNTA(I8:I58)</f>
        <v>51</v>
      </c>
      <c r="J60" s="27" t="n">
        <f aca="false">COUNTA(J8:J58)</f>
        <v>51</v>
      </c>
    </row>
    <row r="61" s="13" customFormat="true" ht="11.25" hidden="true" customHeight="true" outlineLevel="0" collapsed="false">
      <c r="A61" s="1"/>
      <c r="B61" s="2"/>
      <c r="C61" s="3"/>
      <c r="D61" s="2"/>
      <c r="E61" s="2"/>
      <c r="F61" s="2"/>
      <c r="G61" s="4"/>
      <c r="H61" s="26" t="s">
        <v>228</v>
      </c>
      <c r="I61" s="28" t="n">
        <f aca="false">SUM(I8:I58)</f>
        <v>5706939975.28</v>
      </c>
      <c r="J61" s="28" t="n">
        <f aca="false">SUM(J8:J58)</f>
        <v>6284048898.14</v>
      </c>
    </row>
    <row r="62" s="13" customFormat="true" ht="11.25" hidden="true" customHeight="true" outlineLevel="0" collapsed="false">
      <c r="A62" s="1"/>
      <c r="B62" s="2"/>
      <c r="C62" s="3"/>
      <c r="D62" s="2"/>
      <c r="E62" s="2"/>
      <c r="F62" s="2"/>
      <c r="G62" s="4"/>
      <c r="H62" s="26" t="s">
        <v>229</v>
      </c>
      <c r="I62" s="29" t="n">
        <f aca="false">COUNTIF($C$8:$C$58,"да")</f>
        <v>1</v>
      </c>
      <c r="J62" s="29" t="n">
        <f aca="false">COUNTIF($C$8:$C$58,"да")</f>
        <v>1</v>
      </c>
    </row>
    <row r="63" s="13" customFormat="true" ht="11.25" hidden="true" customHeight="true" outlineLevel="0" collapsed="false">
      <c r="A63" s="1"/>
      <c r="B63" s="2"/>
      <c r="C63" s="3"/>
      <c r="D63" s="2"/>
      <c r="E63" s="2"/>
      <c r="F63" s="2"/>
      <c r="G63" s="4"/>
      <c r="H63" s="2"/>
      <c r="I63" s="28" t="n">
        <f aca="false">SUMIF($C8:$C49,"да",I8:I58)</f>
        <v>32784421.52</v>
      </c>
      <c r="J63" s="28" t="n">
        <f aca="false">SUMIF($C8:$C58,"да",J8:J49)</f>
        <v>39341305.82</v>
      </c>
    </row>
    <row r="64" s="13" customFormat="true" ht="11.25" hidden="true" customHeight="true" outlineLevel="0" collapsed="false">
      <c r="A64" s="1"/>
      <c r="B64" s="2"/>
      <c r="C64" s="3"/>
      <c r="D64" s="30" t="s">
        <v>230</v>
      </c>
      <c r="E64" s="30"/>
      <c r="F64" s="30"/>
      <c r="G64" s="30"/>
      <c r="H64" s="30"/>
      <c r="I64" s="31" t="n">
        <f aca="false">COUNTIF($B$8:$B$58,"Нерегламентированная закупка")</f>
        <v>7</v>
      </c>
      <c r="J64" s="31" t="n">
        <f aca="false">COUNTIF($B$8:$B$58,"Нерегламентированная закупка")</f>
        <v>7</v>
      </c>
    </row>
    <row r="65" s="13" customFormat="true" ht="11.25" hidden="true" customHeight="true" outlineLevel="0" collapsed="false">
      <c r="A65" s="1"/>
      <c r="B65" s="2"/>
      <c r="C65" s="32"/>
      <c r="D65" s="30"/>
      <c r="E65" s="30"/>
      <c r="F65" s="30"/>
      <c r="G65" s="30"/>
      <c r="H65" s="30"/>
      <c r="I65" s="33" t="n">
        <f aca="false">SUMIF($B8:$B58,"Нерегламентированная закупка",I8:I58)</f>
        <v>1642823</v>
      </c>
      <c r="J65" s="33" t="n">
        <f aca="false">SUMIF($B8:$B58,"Нерегламентированная закупка",J8:J58)</f>
        <v>1971387.6</v>
      </c>
    </row>
    <row r="66" s="13" customFormat="true" ht="11.25" hidden="true" customHeight="true" outlineLevel="0" collapsed="false">
      <c r="A66" s="1"/>
      <c r="B66" s="2"/>
      <c r="C66" s="3"/>
      <c r="D66" s="30" t="s">
        <v>231</v>
      </c>
      <c r="E66" s="30"/>
      <c r="F66" s="30"/>
      <c r="G66" s="30"/>
      <c r="H66" s="30"/>
      <c r="I66" s="31" t="n">
        <f aca="false">COUNTIF($B$8:$B$58,"Закупка у взаимозависимых лиц")</f>
        <v>3</v>
      </c>
      <c r="J66" s="31" t="n">
        <f aca="false">COUNTIF($B$8:$B$58,"Закупка у взаимозависимых лиц")</f>
        <v>3</v>
      </c>
    </row>
    <row r="67" s="13" customFormat="true" ht="11.25" hidden="true" customHeight="true" outlineLevel="0" collapsed="false">
      <c r="A67" s="1"/>
      <c r="B67" s="2"/>
      <c r="C67" s="3"/>
      <c r="D67" s="30"/>
      <c r="E67" s="30"/>
      <c r="F67" s="30"/>
      <c r="G67" s="30"/>
      <c r="H67" s="30"/>
      <c r="I67" s="34" t="n">
        <f aca="false">SUMIF($B8:$B58,"Закупка у взаимозависимых лиц",I8:I58)</f>
        <v>1162949597.65</v>
      </c>
      <c r="J67" s="34" t="n">
        <f aca="false">SUMIF($B8:$B58,"Закупка у взаимозависимых лиц",J8:J58)</f>
        <v>1395539517.18</v>
      </c>
    </row>
    <row r="68" s="13" customFormat="true" ht="11.25" hidden="true" customHeight="true" outlineLevel="0" collapsed="false">
      <c r="A68" s="1"/>
      <c r="B68" s="2"/>
      <c r="C68" s="3"/>
      <c r="D68" s="30" t="s">
        <v>232</v>
      </c>
      <c r="E68" s="30"/>
      <c r="F68" s="30"/>
      <c r="G68" s="30"/>
      <c r="H68" s="30"/>
      <c r="I68" s="35" t="n">
        <v>0</v>
      </c>
      <c r="J68" s="35" t="n">
        <v>0</v>
      </c>
    </row>
    <row r="69" s="13" customFormat="true" ht="11.25" hidden="true" customHeight="true" outlineLevel="0" collapsed="false">
      <c r="A69" s="1"/>
      <c r="B69" s="2"/>
      <c r="C69" s="3"/>
      <c r="D69" s="30"/>
      <c r="E69" s="30"/>
      <c r="F69" s="30"/>
      <c r="G69" s="30"/>
      <c r="H69" s="30"/>
      <c r="I69" s="36" t="n">
        <v>0</v>
      </c>
      <c r="J69" s="36" t="n">
        <v>0</v>
      </c>
    </row>
  </sheetData>
  <autoFilter ref="A7:J58"/>
  <mergeCells count="15">
    <mergeCell ref="A2:I2"/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D64:H65"/>
    <mergeCell ref="D66:H67"/>
    <mergeCell ref="D68:H69"/>
  </mergeCells>
  <printOptions headings="false" gridLines="false" gridLinesSet="true" horizontalCentered="false" verticalCentered="false"/>
  <pageMargins left="0.75" right="0.75" top="1.39375" bottom="1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2016-08-17T15:16:14Z</dcterms:created>
  <dc:creator>axlsx</dc:creator>
  <dc:description/>
  <dc:language>ru-RU</dc:language>
  <cp:lastModifiedBy/>
  <dcterms:modified xsi:type="dcterms:W3CDTF">2025-11-07T10:17:18Z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